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/>
  </bookViews>
  <sheets>
    <sheet name="Sheet1" sheetId="1" r:id="rId1"/>
    <sheet name="Sheet2" sheetId="2" r:id="rId2"/>
    <sheet name="Sheet3" sheetId="3" r:id="rId3"/>
  </sheets>
  <definedNames>
    <definedName name="本科人数">COUNTIF(Sheet1!$H:$H,"本科")</definedName>
    <definedName name="博士研究生人数">COUNTIF(Sheet1!$H:$H,"博士研究生")</definedName>
    <definedName name="高中及以下人数">COUNTIF(Sheet1!$H:$H,"高中及以下")</definedName>
    <definedName name="男性人数">COUNTIF(Sheet1!$B:$B,"男")</definedName>
    <definedName name="女性人数">COUNTIF(Sheet1!$B:$B,"女")</definedName>
    <definedName name="硕士研究生人数">COUNTIF(Sheet1!$H:$H,"硕士研究生")</definedName>
    <definedName name="专科人数">COUNTIF(Sheet1!$H:$H,"大专")</definedName>
  </definedNames>
  <calcPr calcId="144525"/>
</workbook>
</file>

<file path=xl/sharedStrings.xml><?xml version="1.0" encoding="utf-8"?>
<sst xmlns="http://schemas.openxmlformats.org/spreadsheetml/2006/main" count="55">
  <si>
    <t xml:space="preserve"> 公司员工基本信息表</t>
  </si>
  <si>
    <t>姓名</t>
  </si>
  <si>
    <t>性别</t>
  </si>
  <si>
    <t>身份证号</t>
  </si>
  <si>
    <t>出生年
月日</t>
  </si>
  <si>
    <t>籍贯</t>
  </si>
  <si>
    <t>政治面貌</t>
  </si>
  <si>
    <t>进入本单位
时间</t>
  </si>
  <si>
    <t>学历</t>
  </si>
  <si>
    <t>学位</t>
  </si>
  <si>
    <t>毕业学校</t>
  </si>
  <si>
    <t>手机号码</t>
  </si>
  <si>
    <t>EMAIL邮箱</t>
  </si>
  <si>
    <t>家庭地址</t>
  </si>
  <si>
    <t>备注</t>
  </si>
  <si>
    <t>类别</t>
  </si>
  <si>
    <t>合计</t>
  </si>
  <si>
    <t>张三</t>
  </si>
  <si>
    <t>女</t>
  </si>
  <si>
    <t>123456789012345678</t>
  </si>
  <si>
    <t>四川</t>
  </si>
  <si>
    <t>党员</t>
  </si>
  <si>
    <t>本科</t>
  </si>
  <si>
    <t>学士</t>
  </si>
  <si>
    <t>重庆工商</t>
  </si>
  <si>
    <t>1234567890123</t>
  </si>
  <si>
    <t>12345665@126.com</t>
  </si>
  <si>
    <t>××省××市××街道××道××小区道×栋×单元×室</t>
  </si>
  <si>
    <t>男性人数</t>
  </si>
  <si>
    <t>李四</t>
  </si>
  <si>
    <t>男</t>
  </si>
  <si>
    <t>123456789012345679</t>
  </si>
  <si>
    <t>重庆</t>
  </si>
  <si>
    <t>团员</t>
  </si>
  <si>
    <t>高中及以下</t>
  </si>
  <si>
    <t>无</t>
  </si>
  <si>
    <t>人民大学</t>
  </si>
  <si>
    <t>1234567890124</t>
  </si>
  <si>
    <t>女性人数</t>
  </si>
  <si>
    <t>王五</t>
  </si>
  <si>
    <t>江西</t>
  </si>
  <si>
    <t>硕士研究生</t>
  </si>
  <si>
    <t>硕士</t>
  </si>
  <si>
    <t>兰州大学</t>
  </si>
  <si>
    <t>刘六</t>
  </si>
  <si>
    <t>哈尔滨</t>
  </si>
  <si>
    <t>群众</t>
  </si>
  <si>
    <t>博士研究生</t>
  </si>
  <si>
    <t>博士</t>
  </si>
  <si>
    <t>深圳大学</t>
  </si>
  <si>
    <t>专科</t>
  </si>
  <si>
    <t>赵七</t>
  </si>
  <si>
    <t>沈阳</t>
  </si>
  <si>
    <t>大专</t>
  </si>
  <si>
    <t>××大学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</si>
</sst>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yyyy/m/d;@"/>
  </numFmts>
  <fonts count="2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0"/>
      <color rgb="FF3F3F3F"/>
      <name val="方正大标宋简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Protection="1"/>
    <xf numFmtId="0" fontId="2" fillId="2" borderId="1" xfId="24" applyFont="1" applyFill="1" applyBorder="1" applyAlignment="1">
      <alignment horizontal="center" vertical="center" wrapText="1"/>
    </xf>
    <xf numFmtId="0" fontId="2" fillId="2" borderId="2" xfId="24" applyFont="1" applyFill="1" applyBorder="1" applyAlignment="1">
      <alignment horizontal="center" vertical="center" wrapText="1"/>
    </xf>
    <xf numFmtId="0" fontId="3" fillId="3" borderId="3" xfId="24" applyAlignment="1">
      <alignment horizontal="center" vertical="center" wrapText="1"/>
    </xf>
    <xf numFmtId="49" fontId="3" fillId="3" borderId="3" xfId="24" applyNumberFormat="1" applyAlignment="1">
      <alignment horizontal="center" vertical="center" wrapText="1"/>
    </xf>
    <xf numFmtId="177" fontId="3" fillId="3" borderId="3" xfId="24" applyNumberFormat="1" applyAlignment="1">
      <alignment horizontal="center" vertical="center" wrapText="1"/>
    </xf>
    <xf numFmtId="176" fontId="3" fillId="3" borderId="3" xfId="24" applyNumberFormat="1" applyAlignment="1">
      <alignment horizontal="center" vertical="center" wrapText="1"/>
    </xf>
    <xf numFmtId="0" fontId="3" fillId="3" borderId="4" xfId="24" applyBorder="1" applyAlignment="1">
      <alignment horizontal="center" vertical="center" wrapText="1"/>
    </xf>
    <xf numFmtId="0" fontId="2" fillId="2" borderId="5" xfId="24" applyFont="1" applyFill="1" applyBorder="1" applyAlignment="1">
      <alignment horizontal="center" vertical="center" wrapText="1"/>
    </xf>
    <xf numFmtId="0" fontId="3" fillId="3" borderId="5" xfId="24" applyBorder="1" applyAlignment="1">
      <alignment horizontal="center" vertical="center" wrapText="1"/>
    </xf>
    <xf numFmtId="0" fontId="3" fillId="3" borderId="3" xfId="24" applyAlignment="1" applyProtection="1">
      <alignment horizontal="center" vertical="center" wrapText="1"/>
    </xf>
    <xf numFmtId="0" fontId="3" fillId="3" borderId="4" xfId="24" applyBorder="1" applyAlignment="1" applyProtection="1">
      <alignment horizontal="center" vertical="center" wrapText="1"/>
    </xf>
    <xf numFmtId="0" fontId="3" fillId="3" borderId="3" xfId="24" applyNumberFormat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男女人数对比图</a:t>
            </a:r>
            <a:endParaRPr lang="zh-CN" altLang="en-US"/>
          </a:p>
        </c:rich>
      </c:tx>
      <c:layout>
        <c:manualLayout>
          <c:xMode val="edge"/>
          <c:yMode val="edge"/>
          <c:x val="0.347497394564166"/>
          <c:y val="0.037207493701093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815529302794"/>
          <c:y val="0.195567860395992"/>
          <c:w val="0.730396561679721"/>
          <c:h val="0.6986085229744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"男性"</c:f>
              <c:strCache>
                <c:ptCount val="1"/>
                <c:pt idx="0">
                  <c:v>男性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pictureOptions>
            <c:pictureFormat val="stack"/>
          </c:pictureOptions>
          <c:dLbls>
            <c:delete val="1"/>
          </c:dLbls>
          <c:cat>
            <c:strRef>
              <c:f>{"人数"}</c:f>
              <c:strCache>
                <c:ptCount val="1"/>
                <c:pt idx="0">
                  <c:v>人数</c:v>
                </c:pt>
              </c:strCache>
            </c:strRef>
          </c:cat>
          <c:val>
            <c:numRef>
              <c:f>[0]!男性人数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"女性"</c:f>
              <c:strCache>
                <c:ptCount val="1"/>
                <c:pt idx="0">
                  <c:v>女性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pictureOptions>
            <c:pictureFormat val="stack"/>
          </c:pictureOptions>
          <c:dLbls>
            <c:delete val="1"/>
          </c:dLbls>
          <c:cat>
            <c:strRef>
              <c:f>{"人数"}</c:f>
              <c:strCache>
                <c:ptCount val="1"/>
                <c:pt idx="0">
                  <c:v>人数</c:v>
                </c:pt>
              </c:strCache>
            </c:strRef>
          </c:cat>
          <c:val>
            <c:numRef>
              <c:f>[0]!女性人数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69"/>
        <c:axId val="76419072"/>
        <c:axId val="76420608"/>
      </c:barChart>
      <c:catAx>
        <c:axId val="76419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6420608"/>
        <c:crosses val="autoZero"/>
        <c:auto val="1"/>
        <c:lblAlgn val="ctr"/>
        <c:lblOffset val="100"/>
        <c:noMultiLvlLbl val="0"/>
      </c:catAx>
      <c:valAx>
        <c:axId val="7642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6419072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2482445246427"/>
          <c:y val="0.422598558575835"/>
          <c:w val="0.0685783708382743"/>
          <c:h val="0.122330888345558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不同学历人数统计图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"人数"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Sheet1!$O$5:$O$9</c:f>
              <c:strCache>
                <c:ptCount val="5"/>
                <c:pt idx="0">
                  <c:v>高中及以下</c:v>
                </c:pt>
                <c:pt idx="1">
                  <c:v>专科</c:v>
                </c:pt>
                <c:pt idx="2">
                  <c:v>本科</c:v>
                </c:pt>
                <c:pt idx="3">
                  <c:v>硕士研究生</c:v>
                </c:pt>
                <c:pt idx="4">
                  <c:v>博士研究生</c:v>
                </c:pt>
              </c:strCache>
            </c:strRef>
          </c:cat>
          <c:val>
            <c:numRef>
              <c:f>Sheet1!$P$5:$P$9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00480"/>
        <c:axId val="138060160"/>
      </c:barChart>
      <c:catAx>
        <c:axId val="13610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8060160"/>
        <c:crosses val="autoZero"/>
        <c:auto val="1"/>
        <c:lblAlgn val="ctr"/>
        <c:lblOffset val="100"/>
        <c:noMultiLvlLbl val="0"/>
      </c:catAx>
      <c:valAx>
        <c:axId val="13806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6100480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95885</xdr:colOff>
      <xdr:row>13</xdr:row>
      <xdr:rowOff>99695</xdr:rowOff>
    </xdr:from>
    <xdr:to>
      <xdr:col>7</xdr:col>
      <xdr:colOff>57150</xdr:colOff>
      <xdr:row>19</xdr:row>
      <xdr:rowOff>375920</xdr:rowOff>
    </xdr:to>
    <xdr:graphicFrame>
      <xdr:nvGraphicFramePr>
        <xdr:cNvPr id="9" name="图表 8"/>
        <xdr:cNvGraphicFramePr/>
      </xdr:nvGraphicFramePr>
      <xdr:xfrm>
        <a:off x="95885" y="5424170"/>
        <a:ext cx="7038340" cy="2733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244475</xdr:colOff>
      <xdr:row>13</xdr:row>
      <xdr:rowOff>118110</xdr:rowOff>
    </xdr:from>
    <xdr:to>
      <xdr:col>11</xdr:col>
      <xdr:colOff>1448745</xdr:colOff>
      <xdr:row>19</xdr:row>
      <xdr:rowOff>405854</xdr:rowOff>
    </xdr:to>
    <xdr:graphicFrame>
      <xdr:nvGraphicFramePr>
        <xdr:cNvPr id="3" name="图表 2"/>
        <xdr:cNvGraphicFramePr/>
      </xdr:nvGraphicFramePr>
      <xdr:xfrm>
        <a:off x="7321550" y="5442585"/>
        <a:ext cx="4888230" cy="27451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表2" displayName="表2" ref="A2:P13" headerRowCount="0" totalsRowShown="0">
  <tableColumns count="16">
    <tableColumn id="1" name="列1"/>
    <tableColumn id="2" name="列2"/>
    <tableColumn id="3" name="列3"/>
    <tableColumn id="4" name="列4"/>
    <tableColumn id="5" name="列5"/>
    <tableColumn id="6" name="列6"/>
    <tableColumn id="7" name="列7"/>
    <tableColumn id="8" name="列8"/>
    <tableColumn id="9" name="列9"/>
    <tableColumn id="10" name="列10"/>
    <tableColumn id="11" name="列11"/>
    <tableColumn id="12" name="列12"/>
    <tableColumn id="13" name="列13"/>
    <tableColumn id="14" name="列16"/>
    <tableColumn id="15" name="列14"/>
    <tableColumn id="16" name="列15"/>
  </tableColumns>
  <tableStyleInfo name="TableStyleDark1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zoomScale="70" zoomScaleNormal="70" workbookViewId="0">
      <selection activeCell="Q27" sqref="Q27"/>
    </sheetView>
  </sheetViews>
  <sheetFormatPr defaultColWidth="9" defaultRowHeight="32.25" customHeight="1"/>
  <cols>
    <col min="1" max="2" width="9" style="1"/>
    <col min="3" max="3" width="24" style="2" customWidth="1"/>
    <col min="4" max="4" width="17.625" style="3" customWidth="1"/>
    <col min="5" max="5" width="9.375" style="1" customWidth="1"/>
    <col min="6" max="6" width="9" style="1"/>
    <col min="7" max="7" width="14.875" style="4" customWidth="1"/>
    <col min="8" max="8" width="11.475" style="1" customWidth="1"/>
    <col min="9" max="9" width="9" style="1"/>
    <col min="10" max="10" width="11.875" style="1" customWidth="1"/>
    <col min="11" max="11" width="16" style="2" customWidth="1"/>
    <col min="12" max="12" width="21.25" style="2" customWidth="1"/>
    <col min="13" max="13" width="32.625" style="1" customWidth="1"/>
    <col min="14" max="14" width="12.375" style="1" customWidth="1"/>
    <col min="15" max="15" width="12.7916666666667" style="5" customWidth="1"/>
    <col min="16" max="16" width="6.25" style="5" customWidth="1"/>
  </cols>
  <sheetData>
    <row r="1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3"/>
      <c r="N1" s="14"/>
    </row>
    <row r="2" customHeight="1" spans="1:16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11" t="s">
        <v>7</v>
      </c>
      <c r="H2" s="8" t="s">
        <v>8</v>
      </c>
      <c r="I2" s="8" t="s">
        <v>9</v>
      </c>
      <c r="J2" s="8" t="s">
        <v>10</v>
      </c>
      <c r="K2" s="9" t="s">
        <v>11</v>
      </c>
      <c r="L2" s="9" t="s">
        <v>12</v>
      </c>
      <c r="M2" s="8" t="s">
        <v>13</v>
      </c>
      <c r="N2" s="8" t="s">
        <v>14</v>
      </c>
      <c r="O2" s="15" t="s">
        <v>15</v>
      </c>
      <c r="P2" s="15" t="s">
        <v>16</v>
      </c>
    </row>
    <row r="3" customHeight="1" spans="1:16">
      <c r="A3" s="8" t="s">
        <v>17</v>
      </c>
      <c r="B3" s="8" t="s">
        <v>18</v>
      </c>
      <c r="C3" s="9" t="s">
        <v>19</v>
      </c>
      <c r="D3" s="10">
        <v>32256</v>
      </c>
      <c r="E3" s="8" t="s">
        <v>20</v>
      </c>
      <c r="F3" s="8" t="s">
        <v>21</v>
      </c>
      <c r="G3" s="11">
        <v>41760</v>
      </c>
      <c r="H3" s="8" t="s">
        <v>22</v>
      </c>
      <c r="I3" s="8" t="s">
        <v>23</v>
      </c>
      <c r="J3" s="8" t="s">
        <v>24</v>
      </c>
      <c r="K3" s="9" t="s">
        <v>25</v>
      </c>
      <c r="L3" s="9" t="s">
        <v>26</v>
      </c>
      <c r="M3" s="8" t="s">
        <v>27</v>
      </c>
      <c r="N3" s="8"/>
      <c r="O3" s="15" t="s">
        <v>28</v>
      </c>
      <c r="P3" s="15">
        <f>COUNTIF(B:B,"男")</f>
        <v>7</v>
      </c>
    </row>
    <row r="4" customHeight="1" spans="1:16">
      <c r="A4" s="8" t="s">
        <v>29</v>
      </c>
      <c r="B4" s="8" t="s">
        <v>30</v>
      </c>
      <c r="C4" s="9" t="s">
        <v>31</v>
      </c>
      <c r="D4" s="10">
        <v>32257</v>
      </c>
      <c r="E4" s="8" t="s">
        <v>32</v>
      </c>
      <c r="F4" s="8" t="s">
        <v>33</v>
      </c>
      <c r="G4" s="11">
        <v>41487</v>
      </c>
      <c r="H4" s="8" t="s">
        <v>34</v>
      </c>
      <c r="I4" s="8" t="s">
        <v>35</v>
      </c>
      <c r="J4" s="8" t="s">
        <v>36</v>
      </c>
      <c r="K4" s="9" t="s">
        <v>37</v>
      </c>
      <c r="L4" s="9" t="s">
        <v>26</v>
      </c>
      <c r="M4" s="8" t="s">
        <v>27</v>
      </c>
      <c r="N4" s="8"/>
      <c r="O4" s="15" t="s">
        <v>38</v>
      </c>
      <c r="P4" s="15">
        <f>COUNTIF(B:B,"女")</f>
        <v>4</v>
      </c>
    </row>
    <row r="5" customHeight="1" spans="1:16">
      <c r="A5" s="8" t="s">
        <v>39</v>
      </c>
      <c r="B5" s="8" t="s">
        <v>30</v>
      </c>
      <c r="C5" s="9" t="s">
        <v>19</v>
      </c>
      <c r="D5" s="10">
        <v>32258</v>
      </c>
      <c r="E5" s="8" t="s">
        <v>40</v>
      </c>
      <c r="F5" s="8" t="s">
        <v>33</v>
      </c>
      <c r="G5" s="11">
        <v>41214</v>
      </c>
      <c r="H5" s="8" t="s">
        <v>41</v>
      </c>
      <c r="I5" s="8" t="s">
        <v>42</v>
      </c>
      <c r="J5" s="8" t="s">
        <v>43</v>
      </c>
      <c r="K5" s="9" t="s">
        <v>25</v>
      </c>
      <c r="L5" s="9" t="s">
        <v>26</v>
      </c>
      <c r="M5" s="8" t="s">
        <v>27</v>
      </c>
      <c r="N5" s="8"/>
      <c r="O5" s="15" t="s">
        <v>34</v>
      </c>
      <c r="P5" s="15">
        <f>COUNTIF(H:H,"高中及以下")</f>
        <v>1</v>
      </c>
    </row>
    <row r="6" customHeight="1" spans="1:16">
      <c r="A6" s="8" t="s">
        <v>44</v>
      </c>
      <c r="B6" s="8" t="s">
        <v>18</v>
      </c>
      <c r="C6" s="9" t="s">
        <v>31</v>
      </c>
      <c r="D6" s="10">
        <v>32259</v>
      </c>
      <c r="E6" s="8" t="s">
        <v>45</v>
      </c>
      <c r="F6" s="8" t="s">
        <v>46</v>
      </c>
      <c r="G6" s="11">
        <v>40940</v>
      </c>
      <c r="H6" s="8" t="s">
        <v>47</v>
      </c>
      <c r="I6" s="8" t="s">
        <v>48</v>
      </c>
      <c r="J6" s="8" t="s">
        <v>49</v>
      </c>
      <c r="K6" s="9" t="s">
        <v>37</v>
      </c>
      <c r="L6" s="9" t="s">
        <v>26</v>
      </c>
      <c r="M6" s="8" t="s">
        <v>27</v>
      </c>
      <c r="N6" s="8"/>
      <c r="O6" s="15" t="s">
        <v>50</v>
      </c>
      <c r="P6" s="15">
        <f>COUNTIF(H:H,"大专")</f>
        <v>3</v>
      </c>
    </row>
    <row r="7" customHeight="1" spans="1:16">
      <c r="A7" s="8" t="s">
        <v>51</v>
      </c>
      <c r="B7" s="8" t="s">
        <v>30</v>
      </c>
      <c r="C7" s="9" t="s">
        <v>19</v>
      </c>
      <c r="D7" s="10">
        <v>32260</v>
      </c>
      <c r="E7" s="8" t="s">
        <v>52</v>
      </c>
      <c r="F7" s="8" t="s">
        <v>21</v>
      </c>
      <c r="G7" s="11">
        <v>40664</v>
      </c>
      <c r="H7" s="8" t="s">
        <v>53</v>
      </c>
      <c r="I7" s="8" t="s">
        <v>42</v>
      </c>
      <c r="J7" s="8" t="s">
        <v>54</v>
      </c>
      <c r="K7" s="9" t="s">
        <v>25</v>
      </c>
      <c r="L7" s="9" t="s">
        <v>26</v>
      </c>
      <c r="M7" s="8" t="s">
        <v>27</v>
      </c>
      <c r="N7" s="8"/>
      <c r="O7" s="15" t="s">
        <v>22</v>
      </c>
      <c r="P7" s="15">
        <f>COUNTIF(H:H,"本科")</f>
        <v>1</v>
      </c>
    </row>
    <row r="8" customHeight="1" spans="1:16">
      <c r="A8" s="8" t="s">
        <v>17</v>
      </c>
      <c r="B8" s="12" t="s">
        <v>30</v>
      </c>
      <c r="C8" s="9" t="s">
        <v>19</v>
      </c>
      <c r="D8" s="10">
        <v>32261</v>
      </c>
      <c r="E8" s="8" t="s">
        <v>32</v>
      </c>
      <c r="F8" s="8" t="s">
        <v>21</v>
      </c>
      <c r="G8" s="11">
        <v>40391</v>
      </c>
      <c r="H8" s="8" t="s">
        <v>41</v>
      </c>
      <c r="I8" s="8" t="s">
        <v>42</v>
      </c>
      <c r="J8" s="8" t="s">
        <v>43</v>
      </c>
      <c r="K8" s="9" t="s">
        <v>25</v>
      </c>
      <c r="L8" s="9" t="s">
        <v>26</v>
      </c>
      <c r="M8" s="8" t="s">
        <v>27</v>
      </c>
      <c r="N8" s="8"/>
      <c r="O8" s="15" t="s">
        <v>41</v>
      </c>
      <c r="P8" s="15">
        <f>COUNTIF(H:H,"硕士研究生")</f>
        <v>3</v>
      </c>
    </row>
    <row r="9" customHeight="1" spans="1:16">
      <c r="A9" s="8" t="s">
        <v>29</v>
      </c>
      <c r="B9" s="8" t="s">
        <v>18</v>
      </c>
      <c r="C9" s="9" t="s">
        <v>31</v>
      </c>
      <c r="D9" s="10">
        <v>32262</v>
      </c>
      <c r="E9" s="8" t="s">
        <v>40</v>
      </c>
      <c r="F9" s="8" t="s">
        <v>21</v>
      </c>
      <c r="G9" s="11">
        <v>40118</v>
      </c>
      <c r="H9" s="8" t="s">
        <v>47</v>
      </c>
      <c r="I9" s="8" t="s">
        <v>48</v>
      </c>
      <c r="J9" s="8" t="s">
        <v>49</v>
      </c>
      <c r="K9" s="9" t="s">
        <v>37</v>
      </c>
      <c r="L9" s="9" t="s">
        <v>26</v>
      </c>
      <c r="M9" s="8" t="s">
        <v>27</v>
      </c>
      <c r="N9" s="8"/>
      <c r="O9" s="16" t="s">
        <v>47</v>
      </c>
      <c r="P9" s="15">
        <f>COUNTIF(H:H,"博士研究生")</f>
        <v>3</v>
      </c>
    </row>
    <row r="10" customHeight="1" spans="1:16">
      <c r="A10" s="8" t="s">
        <v>39</v>
      </c>
      <c r="B10" s="8" t="s">
        <v>30</v>
      </c>
      <c r="C10" s="9" t="s">
        <v>19</v>
      </c>
      <c r="D10" s="10">
        <v>32263</v>
      </c>
      <c r="E10" s="8" t="s">
        <v>45</v>
      </c>
      <c r="F10" s="8" t="s">
        <v>21</v>
      </c>
      <c r="G10" s="11">
        <v>39845</v>
      </c>
      <c r="H10" s="8" t="s">
        <v>53</v>
      </c>
      <c r="I10" s="8" t="s">
        <v>35</v>
      </c>
      <c r="J10" s="8" t="s">
        <v>54</v>
      </c>
      <c r="K10" s="9" t="s">
        <v>25</v>
      </c>
      <c r="L10" s="9" t="s">
        <v>26</v>
      </c>
      <c r="M10" s="8" t="s">
        <v>27</v>
      </c>
      <c r="N10" s="8"/>
      <c r="O10" s="15" t="s">
        <v>21</v>
      </c>
      <c r="P10" s="15">
        <f>COUNTIF(F:F,"党员")</f>
        <v>8</v>
      </c>
    </row>
    <row r="11" customHeight="1" spans="1:16">
      <c r="A11" s="8" t="s">
        <v>17</v>
      </c>
      <c r="B11" s="12" t="s">
        <v>30</v>
      </c>
      <c r="C11" s="9" t="s">
        <v>19</v>
      </c>
      <c r="D11" s="10">
        <v>32264</v>
      </c>
      <c r="E11" s="8" t="s">
        <v>32</v>
      </c>
      <c r="F11" s="8" t="s">
        <v>21</v>
      </c>
      <c r="G11" s="11">
        <v>39569</v>
      </c>
      <c r="H11" s="8" t="s">
        <v>41</v>
      </c>
      <c r="I11" s="8" t="s">
        <v>42</v>
      </c>
      <c r="J11" s="8" t="s">
        <v>43</v>
      </c>
      <c r="K11" s="9" t="s">
        <v>25</v>
      </c>
      <c r="L11" s="9" t="s">
        <v>26</v>
      </c>
      <c r="M11" s="8" t="s">
        <v>27</v>
      </c>
      <c r="N11" s="8"/>
      <c r="O11" s="15"/>
      <c r="P11" s="17"/>
    </row>
    <row r="12" customHeight="1" spans="1:16">
      <c r="A12" s="8" t="s">
        <v>29</v>
      </c>
      <c r="B12" s="8" t="s">
        <v>18</v>
      </c>
      <c r="C12" s="9" t="s">
        <v>31</v>
      </c>
      <c r="D12" s="10">
        <v>32265</v>
      </c>
      <c r="E12" s="8" t="s">
        <v>40</v>
      </c>
      <c r="F12" s="8" t="s">
        <v>21</v>
      </c>
      <c r="G12" s="11">
        <v>39295</v>
      </c>
      <c r="H12" s="8" t="s">
        <v>47</v>
      </c>
      <c r="I12" s="8" t="s">
        <v>48</v>
      </c>
      <c r="J12" s="8" t="s">
        <v>49</v>
      </c>
      <c r="K12" s="9" t="s">
        <v>37</v>
      </c>
      <c r="L12" s="9" t="s">
        <v>26</v>
      </c>
      <c r="M12" s="8" t="s">
        <v>27</v>
      </c>
      <c r="N12" s="8"/>
      <c r="O12" s="15"/>
      <c r="P12" s="17"/>
    </row>
    <row r="13" customHeight="1" spans="1:16">
      <c r="A13" s="8" t="s">
        <v>39</v>
      </c>
      <c r="B13" s="8" t="s">
        <v>30</v>
      </c>
      <c r="C13" s="9" t="s">
        <v>19</v>
      </c>
      <c r="D13" s="10">
        <v>32266</v>
      </c>
      <c r="E13" s="8" t="s">
        <v>45</v>
      </c>
      <c r="F13" s="8" t="s">
        <v>21</v>
      </c>
      <c r="G13" s="11">
        <v>39022</v>
      </c>
      <c r="H13" s="8" t="s">
        <v>53</v>
      </c>
      <c r="I13" s="8" t="s">
        <v>35</v>
      </c>
      <c r="J13" s="8" t="s">
        <v>54</v>
      </c>
      <c r="K13" s="9" t="s">
        <v>25</v>
      </c>
      <c r="L13" s="9" t="s">
        <v>26</v>
      </c>
      <c r="M13" s="8" t="s">
        <v>27</v>
      </c>
      <c r="N13" s="8"/>
      <c r="O13" s="15"/>
      <c r="P13" s="17"/>
    </row>
  </sheetData>
  <mergeCells count="1">
    <mergeCell ref="A1:M1"/>
  </mergeCells>
  <dataValidations count="10">
    <dataValidation type="custom" allowBlank="1" showInputMessage="1" showErrorMessage="1" promptTitle="身份证长度不正确" sqref="C2" errorStyle="warning">
      <formula1>OR(LEN(C3)=15,LEN(C3)=18)</formula1>
    </dataValidation>
    <dataValidation type="date" operator="between" allowBlank="1" showInputMessage="1" showErrorMessage="1" sqref="D2 D4 D6 D9 D12 D14:D1048576">
      <formula1>12420</formula1>
      <formula2>2958465</formula2>
    </dataValidation>
    <dataValidation type="date" operator="between" allowBlank="1" showInputMessage="1" showErrorMessage="1" sqref="D3 D5 D13 D7:D8 D10:D11">
      <formula1>12420</formula1>
      <formula2>TODAY()</formula2>
    </dataValidation>
    <dataValidation type="list" allowBlank="1" showInputMessage="1" showErrorMessage="1" sqref="B2:B1048576">
      <formula1>"男,女"</formula1>
    </dataValidation>
    <dataValidation type="textLength" operator="equal" allowBlank="1" showInputMessage="1" showErrorMessage="1" sqref="C3:C1048576">
      <formula1>18</formula1>
    </dataValidation>
    <dataValidation type="list" allowBlank="1" showInputMessage="1" showErrorMessage="1" sqref="F2:F1048576">
      <formula1>"群众,团员,党员"</formula1>
    </dataValidation>
    <dataValidation type="list" allowBlank="1" showInputMessage="1" showErrorMessage="1" sqref="H2:H1048576">
      <formula1>"高中及以下,大专,本科,硕士研究生,博士研究生"</formula1>
    </dataValidation>
    <dataValidation type="list" allowBlank="1" showInputMessage="1" showErrorMessage="1" sqref="I2:I1048576">
      <formula1>"无,学士,硕士,博士"</formula1>
    </dataValidation>
    <dataValidation type="textLength" operator="equal" allowBlank="1" showInputMessage="1" showErrorMessage="1" sqref="K2:K1048576">
      <formula1>13</formula1>
    </dataValidation>
    <dataValidation type="custom" allowBlank="1" showInputMessage="1" showErrorMessage="1" sqref="O11:P1048576 O2:P10">
      <formula1>1&gt;2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2018-11-26T08:13:19Z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