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295" windowHeight="12630"/>
  </bookViews>
  <sheets>
    <sheet name="销货订单" sheetId="1" r:id="rId1"/>
    <sheet name="销货单" sheetId="2" r:id="rId2"/>
    <sheet name="销货退货单" sheetId="3" r:id="rId3"/>
    <sheet name="基础数据维护" sheetId="4" r:id="rId4"/>
  </sheets>
  <calcPr calcId="144525" concurrentCalc="0"/>
</workbook>
</file>

<file path=xl/sharedStrings.xml><?xml version="1.0" encoding="utf-8"?>
<sst xmlns="http://schemas.openxmlformats.org/spreadsheetml/2006/main" count="75">
  <si>
    <t>销货订单</t>
  </si>
  <si>
    <t>客户：</t>
  </si>
  <si>
    <t>千图总公司</t>
  </si>
  <si>
    <t>销售人员：</t>
  </si>
  <si>
    <t>张三</t>
  </si>
  <si>
    <t>单据日期：</t>
  </si>
  <si>
    <t>交货日期：</t>
  </si>
  <si>
    <t>—请选择类型—</t>
  </si>
  <si>
    <t>单据编号：</t>
  </si>
  <si>
    <t>GH20171212</t>
  </si>
  <si>
    <t>商品</t>
  </si>
  <si>
    <t>单位</t>
  </si>
  <si>
    <t>仓库</t>
  </si>
  <si>
    <t>数量</t>
  </si>
  <si>
    <t>销售单价</t>
  </si>
  <si>
    <t>含税单价</t>
  </si>
  <si>
    <t>折扣率</t>
  </si>
  <si>
    <t>折扣额</t>
  </si>
  <si>
    <t>金额</t>
  </si>
  <si>
    <t>税率(%)</t>
  </si>
  <si>
    <t>税额</t>
  </si>
  <si>
    <t>价税合计</t>
  </si>
  <si>
    <t>千图</t>
  </si>
  <si>
    <t>套</t>
  </si>
  <si>
    <t>配件仓库</t>
  </si>
  <si>
    <t>汽车配件</t>
  </si>
  <si>
    <t>台</t>
  </si>
  <si>
    <t>合计：</t>
  </si>
  <si>
    <t>填写备注：可在此处填写备注信息</t>
  </si>
  <si>
    <t>优惠率：</t>
  </si>
  <si>
    <t>优惠金额：</t>
  </si>
  <si>
    <t>优惠后金额：</t>
  </si>
  <si>
    <t>销货单</t>
  </si>
  <si>
    <t>供应商：</t>
  </si>
  <si>
    <t>稻壳总公司</t>
  </si>
  <si>
    <t>GHD20171212</t>
  </si>
  <si>
    <t>稻壳</t>
  </si>
  <si>
    <t>PPT仓库</t>
  </si>
  <si>
    <t>收款优惠：</t>
  </si>
  <si>
    <t>客户承担费用：</t>
  </si>
  <si>
    <t>本次收款：</t>
  </si>
  <si>
    <t>结算账户：</t>
  </si>
  <si>
    <t>现金</t>
  </si>
  <si>
    <t>本次欠款：</t>
  </si>
  <si>
    <t>总欠款：</t>
  </si>
  <si>
    <t>销售费用：</t>
  </si>
  <si>
    <t>销售退货单</t>
  </si>
  <si>
    <t>王五</t>
  </si>
  <si>
    <t>退款优惠：</t>
  </si>
  <si>
    <t>本次退款：</t>
  </si>
  <si>
    <t>参数设置</t>
  </si>
  <si>
    <t>客户</t>
  </si>
  <si>
    <t>商品名称</t>
  </si>
  <si>
    <t>仓库名称</t>
  </si>
  <si>
    <t>单位名称</t>
  </si>
  <si>
    <t>结算账户</t>
  </si>
  <si>
    <t>销售人员</t>
  </si>
  <si>
    <t>商业PPT</t>
  </si>
  <si>
    <t>稻壳华南公司</t>
  </si>
  <si>
    <t>设备仓库</t>
  </si>
  <si>
    <t>KG</t>
  </si>
  <si>
    <t>银行账户</t>
  </si>
  <si>
    <t>李四</t>
  </si>
  <si>
    <t>稻壳华北公司</t>
  </si>
  <si>
    <t>设备</t>
  </si>
  <si>
    <t>余额宝账户</t>
  </si>
  <si>
    <t>稻壳华中公司</t>
  </si>
  <si>
    <t>材料仓库</t>
  </si>
  <si>
    <t>件</t>
  </si>
  <si>
    <t>李柳</t>
  </si>
  <si>
    <t>稻壳西北公司</t>
  </si>
  <si>
    <t>材料</t>
  </si>
  <si>
    <t>通用仓库</t>
  </si>
  <si>
    <t>稻壳华东公司</t>
  </si>
  <si>
    <t>稻壳东北公司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</si>
</sst>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/m/d;@"/>
    <numFmt numFmtId="178" formatCode="0.00_ "/>
    <numFmt numFmtId="179" formatCode="#,##0.00_ "/>
  </numFmts>
  <fonts count="34">
    <font>
      <sz val="11"/>
      <color theme="1"/>
      <name val="宋体"/>
      <charset val="134"/>
      <scheme val="minor"/>
    </font>
    <font>
      <sz val="11"/>
      <color theme="1"/>
      <name val="Consolas"/>
      <charset val="134"/>
    </font>
    <font>
      <sz val="30"/>
      <color rgb="FFFFC000"/>
      <name val="Microsoft YaHei"/>
      <charset val="134"/>
    </font>
    <font>
      <sz val="30"/>
      <name val="Microsoft YaHei"/>
      <charset val="134"/>
    </font>
    <font>
      <sz val="11"/>
      <color theme="1"/>
      <name val="宋体"/>
      <charset val="134"/>
    </font>
    <font>
      <sz val="10"/>
      <color theme="1"/>
      <name val="微软雅黑"/>
      <charset val="134"/>
    </font>
    <font>
      <b/>
      <sz val="10"/>
      <color theme="0"/>
      <name val="微软雅黑"/>
      <charset val="134"/>
    </font>
    <font>
      <b/>
      <sz val="24"/>
      <color theme="6" tint="-0.249977111117893"/>
      <name val="幼圆"/>
      <charset val="134"/>
    </font>
    <font>
      <b/>
      <sz val="24"/>
      <color theme="9" tint="-0.499984740745262"/>
      <name val="幼圆"/>
      <charset val="134"/>
    </font>
    <font>
      <sz val="11"/>
      <color theme="1"/>
      <name val="微软雅黑"/>
      <charset val="134"/>
    </font>
    <font>
      <b/>
      <sz val="11"/>
      <color theme="0"/>
      <name val="微软雅黑"/>
      <charset val="134"/>
    </font>
    <font>
      <b/>
      <sz val="12"/>
      <color rgb="FFC00000"/>
      <name val="微软雅黑"/>
      <charset val="134"/>
    </font>
    <font>
      <b/>
      <sz val="11"/>
      <color theme="1"/>
      <name val="微软雅黑"/>
      <charset val="134"/>
    </font>
    <font>
      <b/>
      <sz val="22"/>
      <color theme="4"/>
      <name val="幼圆"/>
      <charset val="134"/>
    </font>
    <font>
      <b/>
      <sz val="22"/>
      <color theme="3"/>
      <name val="微软雅黑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rgb="FFFFC00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theme="3"/>
      </bottom>
      <diagonal/>
    </border>
    <border>
      <left/>
      <right/>
      <top/>
      <bottom style="thick">
        <color auto="1"/>
      </bottom>
      <diagonal/>
    </border>
    <border>
      <left/>
      <right style="thin">
        <color theme="0" tint="-0.249946592608417"/>
      </right>
      <top/>
      <bottom style="medium">
        <color theme="0"/>
      </bottom>
      <diagonal/>
    </border>
    <border>
      <left style="thin">
        <color theme="5" tint="0.399945066682943"/>
      </left>
      <right style="thin">
        <color theme="0" tint="-0.249946592608417"/>
      </right>
      <top style="thin">
        <color theme="5" tint="0.399945066682943"/>
      </top>
      <bottom style="medium">
        <color theme="0"/>
      </bottom>
      <diagonal/>
    </border>
    <border>
      <left/>
      <right style="thin">
        <color theme="0" tint="-0.249946592608417"/>
      </right>
      <top/>
      <bottom/>
      <diagonal/>
    </border>
    <border>
      <left style="thin">
        <color theme="5" tint="0.399945066682943"/>
      </left>
      <right style="thin">
        <color theme="5" tint="0.399945066682943"/>
      </right>
      <top style="thin">
        <color theme="5" tint="0.399945066682943"/>
      </top>
      <bottom style="thin">
        <color theme="5" tint="0.399945066682943"/>
      </bottom>
      <diagonal/>
    </border>
    <border>
      <left/>
      <right/>
      <top/>
      <bottom style="thick">
        <color theme="6" tint="-0.249977111117893"/>
      </bottom>
      <diagonal/>
    </border>
    <border>
      <left style="thick">
        <color theme="6" tint="-0.249977111117893"/>
      </left>
      <right style="double">
        <color theme="6" tint="-0.249977111117893"/>
      </right>
      <top style="thick">
        <color theme="6" tint="-0.249977111117893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-0.249977111117893"/>
      </right>
      <top style="thick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-0.249977111117893"/>
      </right>
      <top style="thick">
        <color theme="6" tint="-0.249977111117893"/>
      </top>
      <bottom style="thin">
        <color theme="6" tint="-0.249977111117893"/>
      </bottom>
      <diagonal/>
    </border>
    <border>
      <left style="thick">
        <color theme="6" tint="-0.249977111117893"/>
      </left>
      <right style="double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ck">
        <color theme="6" tint="-0.249977111117893"/>
      </left>
      <right style="double">
        <color theme="6" tint="-0.249977111117893"/>
      </right>
      <top style="thin">
        <color theme="6" tint="-0.249977111117893"/>
      </top>
      <bottom style="thin">
        <color theme="9" tint="-0.249977111117893"/>
      </bottom>
      <diagonal/>
    </border>
    <border>
      <left style="double">
        <color theme="6" tint="-0.249977111117893"/>
      </left>
      <right style="double">
        <color theme="6" tint="-0.249977111117893"/>
      </right>
      <top style="thin">
        <color theme="6" tint="-0.249977111117893"/>
      </top>
      <bottom style="thin">
        <color theme="9" tint="-0.249977111117893"/>
      </bottom>
      <diagonal/>
    </border>
    <border>
      <left/>
      <right style="double">
        <color theme="6" tint="-0.249977111117893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-0.249977111117893"/>
      </right>
      <top style="thin">
        <color theme="6" tint="-0.249977111117893"/>
      </top>
      <bottom/>
      <diagonal/>
    </border>
    <border>
      <left style="thick">
        <color rgb="FFC00000"/>
      </left>
      <right style="double">
        <color rgb="FFC00000"/>
      </right>
      <top style="thick">
        <color rgb="FFC00000"/>
      </top>
      <bottom style="thick">
        <color rgb="FFC00000"/>
      </bottom>
      <diagonal/>
    </border>
    <border>
      <left style="double">
        <color rgb="FFC00000"/>
      </left>
      <right style="double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6" tint="-0.249977111117893"/>
      </left>
      <right/>
      <top/>
      <bottom/>
      <diagonal/>
    </border>
    <border>
      <left style="thick">
        <color theme="6" tint="-0.249977111117893"/>
      </left>
      <right/>
      <top/>
      <bottom style="thick">
        <color theme="9" tint="0.399975585192419"/>
      </bottom>
      <diagonal/>
    </border>
    <border>
      <left/>
      <right/>
      <top/>
      <bottom style="thick">
        <color theme="9" tint="0.399975585192419"/>
      </bottom>
      <diagonal/>
    </border>
    <border>
      <left style="thick">
        <color theme="6" tint="-0.249977111117893"/>
      </left>
      <right/>
      <top/>
      <bottom style="thick">
        <color theme="6" tint="-0.249977111117893"/>
      </bottom>
      <diagonal/>
    </border>
    <border>
      <left style="double">
        <color theme="6" tint="-0.249977111117893"/>
      </left>
      <right style="thick">
        <color theme="6" tint="-0.249977111117893"/>
      </right>
      <top style="thick">
        <color theme="6" tint="-0.249977111117893"/>
      </top>
      <bottom style="thin">
        <color theme="6" tint="-0.249977111117893"/>
      </bottom>
      <diagonal/>
    </border>
    <border>
      <left style="double">
        <color theme="6" tint="-0.249977111117893"/>
      </left>
      <right style="thick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double">
        <color theme="6" tint="-0.249977111117893"/>
      </left>
      <right style="thick">
        <color theme="6" tint="-0.249977111117893"/>
      </right>
      <top style="thin">
        <color theme="6" tint="-0.249977111117893"/>
      </top>
      <bottom/>
      <diagonal/>
    </border>
    <border>
      <left style="double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theme="6" tint="-0.249977111117893"/>
      </right>
      <top/>
      <bottom/>
      <diagonal/>
    </border>
    <border>
      <left/>
      <right style="thick">
        <color theme="6" tint="-0.249977111117893"/>
      </right>
      <top/>
      <bottom style="thick">
        <color theme="9" tint="0.399975585192419"/>
      </bottom>
      <diagonal/>
    </border>
    <border>
      <left/>
      <right style="thick">
        <color theme="6" tint="-0.249977111117893"/>
      </right>
      <top/>
      <bottom style="thick">
        <color theme="6" tint="-0.249977111117893"/>
      </bottom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 style="double">
        <color theme="9" tint="-0.249977111117893"/>
      </right>
      <top style="thick">
        <color theme="9" tint="-0.499984740745262"/>
      </top>
      <bottom/>
      <diagonal/>
    </border>
    <border>
      <left style="double">
        <color theme="9" tint="-0.249977111117893"/>
      </left>
      <right style="double">
        <color theme="9" tint="-0.249977111117893"/>
      </right>
      <top style="thick">
        <color theme="9" tint="-0.499984740745262"/>
      </top>
      <bottom/>
      <diagonal/>
    </border>
    <border>
      <left/>
      <right style="double">
        <color theme="9"/>
      </right>
      <top style="thick">
        <color theme="9" tint="-0.499984740745262"/>
      </top>
      <bottom style="thin">
        <color theme="9"/>
      </bottom>
      <diagonal/>
    </border>
    <border>
      <left style="double">
        <color theme="9"/>
      </left>
      <right style="double">
        <color theme="9"/>
      </right>
      <top style="thick">
        <color theme="9" tint="-0.499984740745262"/>
      </top>
      <bottom style="thin">
        <color theme="9"/>
      </bottom>
      <diagonal/>
    </border>
    <border>
      <left style="thick">
        <color theme="9" tint="-0.499984740745262"/>
      </left>
      <right style="double">
        <color theme="9" tint="-0.249977111117893"/>
      </right>
      <top/>
      <bottom style="thin">
        <color theme="9" tint="-0.249977111117893"/>
      </bottom>
      <diagonal/>
    </border>
    <border>
      <left style="double">
        <color theme="9" tint="-0.249977111117893"/>
      </left>
      <right style="double">
        <color theme="9" tint="-0.249977111117893"/>
      </right>
      <top/>
      <bottom style="thin">
        <color theme="9" tint="-0.249977111117893"/>
      </bottom>
      <diagonal/>
    </border>
    <border>
      <left/>
      <right style="double">
        <color theme="9"/>
      </right>
      <top style="thin">
        <color theme="9"/>
      </top>
      <bottom style="thin">
        <color theme="9" tint="-0.249977111117893"/>
      </bottom>
      <diagonal/>
    </border>
    <border>
      <left style="double">
        <color theme="9"/>
      </left>
      <right style="double">
        <color theme="9"/>
      </right>
      <top style="thin">
        <color theme="9"/>
      </top>
      <bottom style="thin">
        <color theme="9"/>
      </bottom>
      <diagonal/>
    </border>
    <border>
      <left style="thick">
        <color theme="9" tint="-0.499984740745262"/>
      </left>
      <right style="double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double">
        <color theme="9" tint="-0.249977111117893"/>
      </left>
      <right style="double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double">
        <color theme="9"/>
      </right>
      <top style="thin">
        <color theme="9" tint="-0.249977111117893"/>
      </top>
      <bottom style="thin">
        <color theme="9" tint="-0.249977111117893"/>
      </bottom>
      <diagonal/>
    </border>
    <border>
      <left style="thick">
        <color theme="9" tint="-0.499984740745262"/>
      </left>
      <right style="double">
        <color theme="9" tint="-0.249977111117893"/>
      </right>
      <top style="thin">
        <color theme="9" tint="-0.249977111117893"/>
      </top>
      <bottom/>
      <diagonal/>
    </border>
    <border>
      <left style="double">
        <color theme="9" tint="-0.249977111117893"/>
      </left>
      <right style="double">
        <color theme="9" tint="-0.249977111117893"/>
      </right>
      <top style="thin">
        <color theme="9" tint="-0.249977111117893"/>
      </top>
      <bottom/>
      <diagonal/>
    </border>
    <border>
      <left/>
      <right style="double">
        <color theme="9"/>
      </right>
      <top style="thin">
        <color theme="9" tint="-0.249977111117893"/>
      </top>
      <bottom/>
      <diagonal/>
    </border>
    <border>
      <left style="double">
        <color theme="9"/>
      </left>
      <right style="double">
        <color theme="9"/>
      </right>
      <top style="thin">
        <color theme="9"/>
      </top>
      <bottom/>
      <diagonal/>
    </border>
    <border>
      <left style="thick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/>
      <bottom style="thick">
        <color theme="9" tint="0.399975585192419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double">
        <color theme="9"/>
      </left>
      <right style="thick">
        <color theme="9" tint="-0.499984740745262"/>
      </right>
      <top style="thick">
        <color theme="9" tint="-0.499984740745262"/>
      </top>
      <bottom style="thin">
        <color theme="9"/>
      </bottom>
      <diagonal/>
    </border>
    <border>
      <left style="double">
        <color theme="9"/>
      </left>
      <right style="thick">
        <color theme="9" tint="-0.499984740745262"/>
      </right>
      <top style="thin">
        <color theme="9"/>
      </top>
      <bottom style="thin">
        <color theme="9"/>
      </bottom>
      <diagonal/>
    </border>
    <border>
      <left style="double">
        <color theme="9"/>
      </left>
      <right style="thick">
        <color theme="9" tint="-0.499984740745262"/>
      </right>
      <top style="thin">
        <color theme="9"/>
      </top>
      <bottom/>
      <diagonal/>
    </border>
    <border>
      <left style="double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/>
      <bottom style="thick">
        <color theme="9" tint="0.399975585192419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/>
      <bottom style="thick">
        <color theme="4"/>
      </bottom>
      <diagonal/>
    </border>
    <border>
      <left style="thick">
        <color rgb="FF0070C0"/>
      </left>
      <right style="double">
        <color rgb="FF0070C0"/>
      </right>
      <top style="thick">
        <color rgb="FF0070C0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thick">
        <color rgb="FF0070C0"/>
      </top>
      <bottom style="double">
        <color rgb="FF0070C0"/>
      </bottom>
      <diagonal/>
    </border>
    <border>
      <left style="thick">
        <color rgb="FF0070C0"/>
      </left>
      <right style="double">
        <color rgb="FF0070C0"/>
      </right>
      <top/>
      <bottom style="thin">
        <color auto="1"/>
      </bottom>
      <diagonal/>
    </border>
    <border>
      <left style="double">
        <color rgb="FF0070C0"/>
      </left>
      <right style="double">
        <color rgb="FF0070C0"/>
      </right>
      <top/>
      <bottom style="thin">
        <color auto="1"/>
      </bottom>
      <diagonal/>
    </border>
    <border>
      <left style="double">
        <color rgb="FF0070C0"/>
      </left>
      <right style="double">
        <color rgb="FF0070C0"/>
      </right>
      <top style="thin">
        <color auto="1"/>
      </top>
      <bottom style="thin">
        <color auto="1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double">
        <color rgb="FF0070C0"/>
      </left>
      <right style="double">
        <color rgb="FF0070C0"/>
      </right>
      <top style="thin">
        <color auto="1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theme="2" tint="-0.249977111117893"/>
      </bottom>
      <diagonal/>
    </border>
    <border>
      <left/>
      <right/>
      <top/>
      <bottom style="thick">
        <color theme="2" tint="-0.249977111117893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double">
        <color rgb="FF0070C0"/>
      </left>
      <right style="thick">
        <color rgb="FF0070C0"/>
      </right>
      <top style="thick">
        <color rgb="FF0070C0"/>
      </top>
      <bottom style="double">
        <color rgb="FF0070C0"/>
      </bottom>
      <diagonal/>
    </border>
    <border>
      <left style="double">
        <color rgb="FF0070C0"/>
      </left>
      <right style="thick">
        <color rgb="FF0070C0"/>
      </right>
      <top/>
      <bottom style="thin">
        <color auto="1"/>
      </bottom>
      <diagonal/>
    </border>
    <border>
      <left style="double">
        <color rgb="FF0070C0"/>
      </left>
      <right style="thick">
        <color rgb="FF0070C0"/>
      </right>
      <top style="thin">
        <color auto="1"/>
      </top>
      <bottom style="thin">
        <color auto="1"/>
      </bottom>
      <diagonal/>
    </border>
    <border>
      <left style="double">
        <color rgb="FF0070C0"/>
      </left>
      <right style="thick">
        <color rgb="FF0070C0"/>
      </right>
      <top style="thin">
        <color auto="1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theme="2" tint="-0.249977111117893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8" borderId="8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7" borderId="8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84" applyNumberFormat="0" applyFill="0" applyAlignment="0" applyProtection="0">
      <alignment vertical="center"/>
    </xf>
    <xf numFmtId="0" fontId="28" fillId="0" borderId="8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0" fillId="0" borderId="8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81" applyNumberFormat="0" applyAlignment="0" applyProtection="0">
      <alignment vertical="center"/>
    </xf>
    <xf numFmtId="0" fontId="23" fillId="12" borderId="83" applyNumberFormat="0" applyAlignment="0" applyProtection="0">
      <alignment vertical="center"/>
    </xf>
    <xf numFmtId="0" fontId="25" fillId="28" borderId="85" applyNumberFormat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0" borderId="86" applyNumberFormat="0" applyFill="0" applyAlignment="0" applyProtection="0">
      <alignment vertical="center"/>
    </xf>
    <xf numFmtId="0" fontId="29" fillId="0" borderId="87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7" fillId="0" borderId="9" xfId="0" applyNumberFormat="1" applyFont="1" applyFill="1" applyBorder="1" applyAlignment="1">
      <alignment horizontal="center"/>
    </xf>
    <xf numFmtId="178" fontId="8" fillId="0" borderId="9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78" fontId="9" fillId="4" borderId="0" xfId="0" applyNumberFormat="1" applyFont="1" applyFill="1" applyAlignment="1">
      <alignment horizontal="center" vertical="center"/>
    </xf>
    <xf numFmtId="178" fontId="10" fillId="5" borderId="10" xfId="0" applyNumberFormat="1" applyFont="1" applyFill="1" applyBorder="1" applyAlignment="1">
      <alignment horizontal="center" vertical="center"/>
    </xf>
    <xf numFmtId="178" fontId="10" fillId="5" borderId="11" xfId="0" applyNumberFormat="1" applyFont="1" applyFill="1" applyBorder="1" applyAlignment="1">
      <alignment horizontal="center" vertical="center"/>
    </xf>
    <xf numFmtId="178" fontId="10" fillId="5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left" vertical="center"/>
    </xf>
    <xf numFmtId="0" fontId="12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horizontal="left" vertical="center"/>
    </xf>
    <xf numFmtId="178" fontId="9" fillId="0" borderId="23" xfId="0" applyNumberFormat="1" applyFont="1" applyFill="1" applyBorder="1" applyAlignment="1">
      <alignment horizontal="left"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12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left" vertical="center"/>
    </xf>
    <xf numFmtId="178" fontId="9" fillId="0" borderId="0" xfId="0" applyNumberFormat="1" applyFont="1" applyFill="1" applyAlignment="1">
      <alignment vertical="center"/>
    </xf>
    <xf numFmtId="177" fontId="9" fillId="4" borderId="0" xfId="0" applyNumberFormat="1" applyFont="1" applyFill="1" applyAlignment="1">
      <alignment horizontal="center" vertical="center"/>
    </xf>
    <xf numFmtId="178" fontId="10" fillId="5" borderId="26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8" fontId="9" fillId="0" borderId="27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12" fillId="0" borderId="21" xfId="0" applyNumberFormat="1" applyFont="1" applyFill="1" applyBorder="1" applyAlignment="1">
      <alignment horizontal="right" vertical="center"/>
    </xf>
    <xf numFmtId="179" fontId="12" fillId="0" borderId="29" xfId="0" applyNumberFormat="1" applyFont="1" applyFill="1" applyBorder="1" applyAlignment="1">
      <alignment vertical="center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12" fillId="0" borderId="30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8" fillId="0" borderId="33" xfId="0" applyNumberFormat="1" applyFont="1" applyFill="1" applyBorder="1" applyAlignment="1">
      <alignment horizontal="center"/>
    </xf>
    <xf numFmtId="178" fontId="9" fillId="6" borderId="0" xfId="0" applyNumberFormat="1" applyFont="1" applyFill="1" applyAlignment="1">
      <alignment horizontal="center" vertical="center"/>
    </xf>
    <xf numFmtId="178" fontId="10" fillId="7" borderId="34" xfId="0" applyNumberFormat="1" applyFont="1" applyFill="1" applyBorder="1" applyAlignment="1">
      <alignment horizontal="center" vertical="center"/>
    </xf>
    <xf numFmtId="178" fontId="10" fillId="7" borderId="35" xfId="0" applyNumberFormat="1" applyFont="1" applyFill="1" applyBorder="1" applyAlignment="1">
      <alignment horizontal="center" vertical="center"/>
    </xf>
    <xf numFmtId="178" fontId="10" fillId="7" borderId="36" xfId="0" applyNumberFormat="1" applyFont="1" applyFill="1" applyBorder="1" applyAlignment="1">
      <alignment horizontal="center" vertical="center"/>
    </xf>
    <xf numFmtId="178" fontId="10" fillId="7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9" fontId="9" fillId="0" borderId="41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178" fontId="9" fillId="0" borderId="48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left" vertical="center"/>
    </xf>
    <xf numFmtId="178" fontId="9" fillId="0" borderId="50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vertical="center"/>
    </xf>
    <xf numFmtId="178" fontId="12" fillId="0" borderId="50" xfId="0" applyNumberFormat="1" applyFont="1" applyFill="1" applyBorder="1" applyAlignment="1">
      <alignment vertical="center"/>
    </xf>
    <xf numFmtId="178" fontId="9" fillId="0" borderId="51" xfId="0" applyNumberFormat="1" applyFont="1" applyFill="1" applyBorder="1" applyAlignment="1">
      <alignment horizontal="left" vertical="center"/>
    </xf>
    <xf numFmtId="178" fontId="9" fillId="0" borderId="52" xfId="0" applyNumberFormat="1" applyFont="1" applyFill="1" applyBorder="1" applyAlignment="1">
      <alignment horizontal="left" vertical="center"/>
    </xf>
    <xf numFmtId="178" fontId="9" fillId="0" borderId="51" xfId="0" applyNumberFormat="1" applyFont="1" applyFill="1" applyBorder="1" applyAlignment="1">
      <alignment horizontal="center" vertical="center"/>
    </xf>
    <xf numFmtId="178" fontId="9" fillId="0" borderId="53" xfId="0" applyNumberFormat="1" applyFont="1" applyFill="1" applyBorder="1" applyAlignment="1">
      <alignment horizontal="center" vertical="center"/>
    </xf>
    <xf numFmtId="178" fontId="12" fillId="0" borderId="33" xfId="0" applyNumberFormat="1" applyFont="1" applyFill="1" applyBorder="1" applyAlignment="1">
      <alignment horizontal="center" vertical="center"/>
    </xf>
    <xf numFmtId="178" fontId="9" fillId="0" borderId="33" xfId="0" applyNumberFormat="1" applyFont="1" applyFill="1" applyBorder="1" applyAlignment="1">
      <alignment horizontal="center" vertical="center"/>
    </xf>
    <xf numFmtId="177" fontId="9" fillId="6" borderId="0" xfId="0" applyNumberFormat="1" applyFont="1" applyFill="1" applyAlignment="1">
      <alignment horizontal="center" vertical="center"/>
    </xf>
    <xf numFmtId="178" fontId="10" fillId="7" borderId="54" xfId="0" applyNumberFormat="1" applyFont="1" applyFill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right" vertical="center"/>
    </xf>
    <xf numFmtId="176" fontId="9" fillId="0" borderId="41" xfId="0" applyNumberFormat="1" applyFont="1" applyFill="1" applyBorder="1" applyAlignment="1">
      <alignment horizontal="right" vertical="center"/>
    </xf>
    <xf numFmtId="178" fontId="9" fillId="0" borderId="55" xfId="0" applyNumberFormat="1" applyFont="1" applyFill="1" applyBorder="1" applyAlignment="1">
      <alignment horizontal="center" vertical="center"/>
    </xf>
    <xf numFmtId="178" fontId="9" fillId="0" borderId="48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>
      <alignment horizontal="right" vertical="center"/>
    </xf>
    <xf numFmtId="178" fontId="9" fillId="0" borderId="56" xfId="0" applyNumberFormat="1" applyFont="1" applyFill="1" applyBorder="1" applyAlignment="1">
      <alignment horizontal="center" vertical="center"/>
    </xf>
    <xf numFmtId="178" fontId="12" fillId="0" borderId="50" xfId="0" applyNumberFormat="1" applyFont="1" applyFill="1" applyBorder="1" applyAlignment="1">
      <alignment horizontal="right" vertical="center"/>
    </xf>
    <xf numFmtId="179" fontId="12" fillId="0" borderId="57" xfId="0" applyNumberFormat="1" applyFont="1" applyFill="1" applyBorder="1" applyAlignment="1">
      <alignment vertical="center"/>
    </xf>
    <xf numFmtId="178" fontId="9" fillId="0" borderId="58" xfId="0" applyNumberFormat="1" applyFont="1" applyFill="1" applyBorder="1" applyAlignment="1">
      <alignment horizontal="center" vertical="center"/>
    </xf>
    <xf numFmtId="178" fontId="9" fillId="0" borderId="59" xfId="0" applyNumberFormat="1" applyFont="1" applyFill="1" applyBorder="1" applyAlignment="1">
      <alignment horizontal="center" vertical="center"/>
    </xf>
    <xf numFmtId="178" fontId="12" fillId="0" borderId="58" xfId="0" applyNumberFormat="1" applyFont="1" applyFill="1" applyBorder="1" applyAlignment="1">
      <alignment horizontal="center" vertical="center"/>
    </xf>
    <xf numFmtId="178" fontId="9" fillId="0" borderId="6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61" xfId="0" applyNumberFormat="1" applyFont="1" applyFill="1" applyBorder="1" applyAlignment="1">
      <alignment horizontal="center"/>
    </xf>
    <xf numFmtId="0" fontId="14" fillId="0" borderId="6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9" fillId="8" borderId="0" xfId="0" applyNumberFormat="1" applyFont="1" applyFill="1" applyAlignment="1">
      <alignment horizontal="center" vertical="center"/>
    </xf>
    <xf numFmtId="0" fontId="10" fillId="9" borderId="62" xfId="0" applyNumberFormat="1" applyFont="1" applyFill="1" applyBorder="1" applyAlignment="1">
      <alignment horizontal="center" vertical="center"/>
    </xf>
    <xf numFmtId="0" fontId="10" fillId="9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178" fontId="9" fillId="0" borderId="65" xfId="0" applyNumberFormat="1" applyFont="1" applyFill="1" applyBorder="1" applyAlignment="1">
      <alignment horizontal="center" vertical="center"/>
    </xf>
    <xf numFmtId="9" fontId="9" fillId="0" borderId="65" xfId="0" applyNumberFormat="1" applyFont="1" applyFill="1" applyBorder="1" applyAlignment="1">
      <alignment horizontal="center" vertical="center"/>
    </xf>
    <xf numFmtId="178" fontId="9" fillId="0" borderId="65" xfId="0" applyNumberFormat="1" applyFont="1" applyFill="1" applyBorder="1" applyAlignment="1">
      <alignment horizontal="right" vertical="center"/>
    </xf>
    <xf numFmtId="9" fontId="9" fillId="0" borderId="66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70" xfId="0" applyNumberFormat="1" applyFont="1" applyFill="1" applyBorder="1" applyAlignment="1">
      <alignment horizontal="left" vertical="center"/>
    </xf>
    <xf numFmtId="0" fontId="9" fillId="0" borderId="71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0" fontId="9" fillId="0" borderId="72" xfId="0" applyNumberFormat="1" applyFont="1" applyFill="1" applyBorder="1" applyAlignment="1">
      <alignment horizontal="center" vertical="center"/>
    </xf>
    <xf numFmtId="9" fontId="12" fillId="0" borderId="73" xfId="0" applyNumberFormat="1" applyFont="1" applyFill="1" applyBorder="1" applyAlignment="1">
      <alignment horizontal="center" vertical="center"/>
    </xf>
    <xf numFmtId="0" fontId="9" fillId="0" borderId="73" xfId="0" applyNumberFormat="1" applyFont="1" applyFill="1" applyBorder="1" applyAlignment="1">
      <alignment horizontal="right" vertical="center"/>
    </xf>
    <xf numFmtId="178" fontId="9" fillId="0" borderId="73" xfId="0" applyNumberFormat="1" applyFont="1" applyFill="1" applyBorder="1" applyAlignment="1">
      <alignment horizontal="left" vertical="center"/>
    </xf>
    <xf numFmtId="0" fontId="12" fillId="0" borderId="7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10" borderId="0" xfId="0" applyFont="1" applyFill="1" applyAlignment="1">
      <alignment horizontal="center" vertical="center"/>
    </xf>
    <xf numFmtId="0" fontId="10" fillId="9" borderId="74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right" vertical="center"/>
    </xf>
    <xf numFmtId="178" fontId="9" fillId="0" borderId="75" xfId="0" applyNumberFormat="1" applyFont="1" applyFill="1" applyBorder="1" applyAlignment="1">
      <alignment horizontal="center" vertical="center"/>
    </xf>
    <xf numFmtId="178" fontId="9" fillId="0" borderId="76" xfId="0" applyNumberFormat="1" applyFont="1" applyFill="1" applyBorder="1" applyAlignment="1">
      <alignment horizontal="center" vertical="center"/>
    </xf>
    <xf numFmtId="176" fontId="9" fillId="0" borderId="67" xfId="0" applyNumberFormat="1" applyFont="1" applyFill="1" applyBorder="1" applyAlignment="1">
      <alignment horizontal="right" vertical="center"/>
    </xf>
    <xf numFmtId="178" fontId="9" fillId="0" borderId="77" xfId="0" applyNumberFormat="1" applyFont="1" applyFill="1" applyBorder="1" applyAlignment="1">
      <alignment horizontal="center" vertical="center"/>
    </xf>
    <xf numFmtId="0" fontId="9" fillId="0" borderId="78" xfId="0" applyNumberFormat="1" applyFont="1" applyFill="1" applyBorder="1" applyAlignment="1">
      <alignment horizontal="center" vertical="center"/>
    </xf>
    <xf numFmtId="0" fontId="9" fillId="0" borderId="7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78" xfId="0" applyNumberFormat="1" applyFont="1" applyFill="1" applyBorder="1" applyAlignment="1">
      <alignment vertical="center"/>
    </xf>
    <xf numFmtId="0" fontId="9" fillId="0" borderId="73" xfId="0" applyNumberFormat="1" applyFont="1" applyFill="1" applyBorder="1" applyAlignment="1">
      <alignment vertical="center"/>
    </xf>
    <xf numFmtId="0" fontId="9" fillId="0" borderId="8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28575</xdr:colOff>
      <xdr:row>1</xdr:row>
      <xdr:rowOff>171450</xdr:rowOff>
    </xdr:from>
    <xdr:to>
      <xdr:col>7</xdr:col>
      <xdr:colOff>9525</xdr:colOff>
      <xdr:row>1</xdr:row>
      <xdr:rowOff>171450</xdr:rowOff>
    </xdr:to>
    <xdr:sp>
      <xdr:nvSpPr>
        <xdr:cNvPr id="2" name="返回出勤跟踪器" descr="单击可查看“员工休假跟踪器”工作表。" title="返回出勤跟踪器"/>
        <xdr:cNvSpPr txBox="1"/>
      </xdr:nvSpPr>
      <xdr:spPr>
        <a:xfrm>
          <a:off x="5277485" y="361950"/>
          <a:ext cx="0" cy="0"/>
        </a:xfrm>
        <a:prstGeom prst="rect">
          <a:avLst/>
        </a:prstGeom>
        <a:solidFill>
          <a:srgbClr val="92D050"/>
        </a:solidFill>
        <a:ln w="12700">
          <a:noFill/>
        </a:ln>
        <a:effectLst/>
      </xdr:spPr>
      <xdr:txBody>
        <a:bodyPr vertOverflow="clip" horzOverflow="clip" wrap="square" rtlCol="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微软雅黑" panose="020B0503020204020204" pitchFamily="34" charset="-122"/>
              <a:ea typeface="微软雅黑" panose="020B0503020204020204" pitchFamily="34" charset="-122"/>
              <a:cs typeface="+mn-cs"/>
              <a:sym typeface="Webdings" panose="05030102010509060703"/>
            </a:rPr>
            <a:t></a:t>
          </a:r>
          <a:r>
            <a:rPr kumimoji="0" lang="zh-CN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返回收支记账</a:t>
          </a:r>
          <a:endParaRPr kumimoji="0" lang="en-US" altLang="zh-CN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微软雅黑" panose="020B0503020204020204" pitchFamily="34" charset="-122"/>
            <a:ea typeface="微软雅黑" panose="020B0503020204020204" pitchFamily="34" charset="-122"/>
            <a:cs typeface="+mn-cs"/>
          </a:endParaRPr>
        </a:p>
      </xdr:txBody>
    </xdr:sp>
    <xdr:clientData fPrintsWithSheet="0"/>
  </xdr:twoCellAnchor>
  <xdr:twoCellAnchor>
    <xdr:from>
      <xdr:col>7</xdr:col>
      <xdr:colOff>28574</xdr:colOff>
      <xdr:row>1</xdr:row>
      <xdr:rowOff>76200</xdr:rowOff>
    </xdr:from>
    <xdr:to>
      <xdr:col>7</xdr:col>
      <xdr:colOff>9524</xdr:colOff>
      <xdr:row>1</xdr:row>
      <xdr:rowOff>171450</xdr:rowOff>
    </xdr:to>
    <xdr:sp>
      <xdr:nvSpPr>
        <xdr:cNvPr id="3" name="矩形 2"/>
        <xdr:cNvSpPr/>
      </xdr:nvSpPr>
      <xdr:spPr>
        <a:xfrm>
          <a:off x="5276850" y="266700"/>
          <a:ext cx="0" cy="952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zh-CN" altLang="en-US" sz="110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查看使用说明</a:t>
          </a:r>
          <a:r>
            <a:rPr lang="en-US" altLang="zh-CN" sz="1100" b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  <a:sym typeface="Webdings" panose="05030102010509060703"/>
            </a:rPr>
            <a:t></a:t>
          </a:r>
          <a:endParaRPr lang="zh-CN" altLang="zh-CN">
            <a:solidFill>
              <a:schemeClr val="tx1">
                <a:lumMod val="50000"/>
                <a:lumOff val="50000"/>
              </a:schemeClr>
            </a:solidFill>
            <a:effectLst/>
          </a:endParaRPr>
        </a:p>
        <a:p>
          <a:pPr algn="ctr"/>
          <a:endParaRPr lang="zh-CN" altLang="en-US" sz="1100">
            <a:solidFill>
              <a:schemeClr val="tx1">
                <a:lumMod val="50000"/>
                <a:lumOff val="50000"/>
              </a:schemeClr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转账类型" displayName="转账类型" ref="F4:F9" totalsRowShown="0">
  <tableColumns count="1">
    <tableColumn id="1" name="仓库名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账户" displayName="账户" ref="J4:J7" totalsRowShown="0">
  <tableColumns count="1">
    <tableColumn id="1" name="结算账户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收入类型" displayName="收入类型" ref="B4:B11" totalsRowShown="0">
  <tableColumns count="1">
    <tableColumn id="1" name="客户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支出类型" displayName="支出类型" ref="D4:D9" totalsRowShown="0">
  <tableColumns count="1">
    <tableColumn id="1" name="商品名称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5" name="项目" displayName="项目" ref="H4:H8" totalsRowShown="0">
  <tableColumns count="1">
    <tableColumn id="1" name="单位名称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tabSelected="1" zoomScale="70" zoomScaleNormal="70" workbookViewId="0">
      <selection activeCell="N48" sqref="N48"/>
    </sheetView>
  </sheetViews>
  <sheetFormatPr defaultColWidth="9" defaultRowHeight="13.5"/>
  <cols>
    <col min="1" max="1" width="15" customWidth="1"/>
    <col min="2" max="2" width="10.775" style="115" customWidth="1"/>
    <col min="3" max="3" width="14.3333333333333" style="115" customWidth="1"/>
    <col min="4" max="4" width="11.1083333333333" style="115" customWidth="1"/>
    <col min="5" max="5" width="15.8833333333333" style="115" customWidth="1"/>
    <col min="6" max="6" width="12.2166666666667" style="115" customWidth="1"/>
    <col min="7" max="7" width="12.3333333333333" style="115" customWidth="1"/>
    <col min="8" max="8" width="13.1083333333333" style="115" customWidth="1"/>
    <col min="9" max="9" width="15" style="115" customWidth="1"/>
    <col min="10" max="10" width="10.6666666666667" style="115" customWidth="1"/>
    <col min="11" max="11" width="13.2166666666667" style="115" customWidth="1"/>
    <col min="12" max="12" width="18.2166666666667" style="115" customWidth="1"/>
  </cols>
  <sheetData>
    <row r="1" ht="58.05" customHeight="1" spans="1:12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ht="33" customHeight="1" spans="1:12">
      <c r="A2" s="118" t="s">
        <v>1</v>
      </c>
      <c r="B2" s="119" t="s">
        <v>2</v>
      </c>
      <c r="C2" s="119"/>
      <c r="D2" s="120" t="s">
        <v>3</v>
      </c>
      <c r="E2" s="119" t="s">
        <v>4</v>
      </c>
      <c r="F2" s="118" t="s">
        <v>5</v>
      </c>
      <c r="G2" s="121">
        <v>43084</v>
      </c>
      <c r="H2" s="118" t="s">
        <v>6</v>
      </c>
      <c r="I2" s="121">
        <v>42921</v>
      </c>
      <c r="J2" s="119" t="s">
        <v>7</v>
      </c>
      <c r="K2" s="118" t="s">
        <v>8</v>
      </c>
      <c r="L2" s="147" t="s">
        <v>9</v>
      </c>
    </row>
    <row r="3" ht="31.05" customHeight="1" spans="1:12">
      <c r="A3" s="122" t="s">
        <v>10</v>
      </c>
      <c r="B3" s="123" t="s">
        <v>11</v>
      </c>
      <c r="C3" s="123" t="s">
        <v>12</v>
      </c>
      <c r="D3" s="123" t="s">
        <v>13</v>
      </c>
      <c r="E3" s="123" t="s">
        <v>14</v>
      </c>
      <c r="F3" s="123" t="s">
        <v>15</v>
      </c>
      <c r="G3" s="123" t="s">
        <v>16</v>
      </c>
      <c r="H3" s="123" t="s">
        <v>17</v>
      </c>
      <c r="I3" s="123" t="s">
        <v>18</v>
      </c>
      <c r="J3" s="123" t="s">
        <v>19</v>
      </c>
      <c r="K3" s="123" t="s">
        <v>20</v>
      </c>
      <c r="L3" s="148" t="s">
        <v>21</v>
      </c>
    </row>
    <row r="4" ht="24" customHeight="1" spans="1:12">
      <c r="A4" s="124" t="s">
        <v>22</v>
      </c>
      <c r="B4" s="125" t="s">
        <v>23</v>
      </c>
      <c r="C4" s="125" t="s">
        <v>24</v>
      </c>
      <c r="D4" s="125">
        <v>34</v>
      </c>
      <c r="E4" s="125">
        <v>23</v>
      </c>
      <c r="F4" s="126">
        <f t="shared" ref="F4:F8" si="0">E4*(1+J4/100)</f>
        <v>26.91</v>
      </c>
      <c r="G4" s="127">
        <v>0.05</v>
      </c>
      <c r="H4" s="128">
        <f t="shared" ref="H4:H8" si="1">D4*E4*G4</f>
        <v>39.1</v>
      </c>
      <c r="I4" s="128">
        <f t="shared" ref="I4:I8" si="2">D4*E4*(1-G4)</f>
        <v>742.9</v>
      </c>
      <c r="J4" s="149">
        <v>17</v>
      </c>
      <c r="K4" s="128">
        <f t="shared" ref="K4:K8" si="3">I4*J4/100</f>
        <v>126.293</v>
      </c>
      <c r="L4" s="150">
        <f t="shared" ref="L4:L8" si="4">I4+K4</f>
        <v>869.193</v>
      </c>
    </row>
    <row r="5" ht="24" customHeight="1" spans="1:12">
      <c r="A5" s="124" t="s">
        <v>25</v>
      </c>
      <c r="B5" s="125" t="s">
        <v>26</v>
      </c>
      <c r="C5" s="125" t="s">
        <v>24</v>
      </c>
      <c r="D5" s="125">
        <v>12</v>
      </c>
      <c r="E5" s="125">
        <v>23</v>
      </c>
      <c r="F5" s="126">
        <f t="shared" si="0"/>
        <v>26.91</v>
      </c>
      <c r="G5" s="129">
        <v>0.04</v>
      </c>
      <c r="H5" s="128">
        <f t="shared" si="1"/>
        <v>11.04</v>
      </c>
      <c r="I5" s="128">
        <f t="shared" si="2"/>
        <v>264.96</v>
      </c>
      <c r="J5" s="149">
        <v>17</v>
      </c>
      <c r="K5" s="128">
        <f t="shared" si="3"/>
        <v>45.0432</v>
      </c>
      <c r="L5" s="151">
        <f t="shared" si="4"/>
        <v>310.0032</v>
      </c>
    </row>
    <row r="6" ht="24" customHeight="1" spans="1:12">
      <c r="A6" s="124"/>
      <c r="B6" s="125"/>
      <c r="C6" s="125"/>
      <c r="D6" s="125"/>
      <c r="E6" s="125"/>
      <c r="F6" s="126">
        <f t="shared" si="0"/>
        <v>0</v>
      </c>
      <c r="G6" s="130"/>
      <c r="H6" s="128">
        <f t="shared" si="1"/>
        <v>0</v>
      </c>
      <c r="I6" s="128">
        <f t="shared" si="2"/>
        <v>0</v>
      </c>
      <c r="J6" s="149"/>
      <c r="K6" s="128">
        <f t="shared" si="3"/>
        <v>0</v>
      </c>
      <c r="L6" s="151">
        <f t="shared" si="4"/>
        <v>0</v>
      </c>
    </row>
    <row r="7" ht="24" customHeight="1" spans="1:12">
      <c r="A7" s="124"/>
      <c r="B7" s="125"/>
      <c r="C7" s="125"/>
      <c r="D7" s="125"/>
      <c r="E7" s="125"/>
      <c r="F7" s="126">
        <f t="shared" si="0"/>
        <v>0</v>
      </c>
      <c r="G7" s="130"/>
      <c r="H7" s="128">
        <f t="shared" si="1"/>
        <v>0</v>
      </c>
      <c r="I7" s="128">
        <f t="shared" si="2"/>
        <v>0</v>
      </c>
      <c r="J7" s="149"/>
      <c r="K7" s="128">
        <f t="shared" si="3"/>
        <v>0</v>
      </c>
      <c r="L7" s="151">
        <f t="shared" si="4"/>
        <v>0</v>
      </c>
    </row>
    <row r="8" ht="24" customHeight="1" spans="1:12">
      <c r="A8" s="124"/>
      <c r="B8" s="125"/>
      <c r="C8" s="125"/>
      <c r="D8" s="131"/>
      <c r="E8" s="131"/>
      <c r="F8" s="126">
        <f t="shared" si="0"/>
        <v>0</v>
      </c>
      <c r="G8" s="132"/>
      <c r="H8" s="128">
        <f t="shared" si="1"/>
        <v>0</v>
      </c>
      <c r="I8" s="128">
        <f t="shared" si="2"/>
        <v>0</v>
      </c>
      <c r="J8" s="152"/>
      <c r="K8" s="128">
        <f t="shared" si="3"/>
        <v>0</v>
      </c>
      <c r="L8" s="153">
        <f t="shared" si="4"/>
        <v>0</v>
      </c>
    </row>
    <row r="9" ht="31.95" customHeight="1" spans="1:12">
      <c r="A9" s="42" t="s">
        <v>27</v>
      </c>
      <c r="B9" s="43"/>
      <c r="C9" s="43"/>
      <c r="D9" s="43">
        <f t="shared" ref="D9:F9" si="5">SUM(D4:D8)</f>
        <v>46</v>
      </c>
      <c r="E9" s="43"/>
      <c r="F9" s="44">
        <f t="shared" si="5"/>
        <v>53.82</v>
      </c>
      <c r="G9" s="44"/>
      <c r="H9" s="64">
        <f t="shared" ref="H9:K9" si="6">SUM(H4:H8)</f>
        <v>50.14</v>
      </c>
      <c r="I9" s="64">
        <f t="shared" si="6"/>
        <v>1007.86</v>
      </c>
      <c r="J9" s="44"/>
      <c r="K9" s="44">
        <f t="shared" si="6"/>
        <v>171.3362</v>
      </c>
      <c r="L9" s="65">
        <f>L4+L5+L6+L7+L8</f>
        <v>1179.1962</v>
      </c>
    </row>
    <row r="10" ht="28.95" customHeight="1" spans="1:12">
      <c r="A10" s="133" t="s">
        <v>28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54"/>
    </row>
    <row r="11" ht="27" customHeight="1" spans="1:12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55"/>
    </row>
    <row r="12" ht="24" customHeight="1" spans="1:12">
      <c r="A12" s="137" t="s">
        <v>29</v>
      </c>
      <c r="B12" s="49">
        <v>0.06</v>
      </c>
      <c r="C12" s="138" t="s">
        <v>30</v>
      </c>
      <c r="D12" s="54">
        <f>L9*B12</f>
        <v>70.751772</v>
      </c>
      <c r="E12" s="54"/>
      <c r="F12" s="139" t="s">
        <v>31</v>
      </c>
      <c r="G12" s="139"/>
      <c r="H12" s="54">
        <f>L9-D12</f>
        <v>1108.444428</v>
      </c>
      <c r="I12" s="54"/>
      <c r="J12" s="54"/>
      <c r="K12" s="156"/>
      <c r="L12" s="157"/>
    </row>
    <row r="13" ht="24" customHeight="1" spans="1:12">
      <c r="A13" s="140"/>
      <c r="B13" s="141"/>
      <c r="C13" s="142"/>
      <c r="D13" s="143"/>
      <c r="E13" s="143"/>
      <c r="F13" s="144"/>
      <c r="G13" s="144"/>
      <c r="H13" s="143"/>
      <c r="I13" s="143"/>
      <c r="J13" s="143"/>
      <c r="K13" s="158"/>
      <c r="L13" s="159"/>
    </row>
    <row r="14" ht="17.25" spans="1:12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ht="16.5" spans="1:12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ht="16.5" spans="1:12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ht="16.5" spans="1:12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ht="16.5" spans="1:12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ht="16.5" spans="1:12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ht="16.5" spans="1:12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ht="16.5" spans="1:12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ht="16.5" spans="1:12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ht="16.5" spans="1:12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ht="16.5" spans="1:12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ht="16.5" spans="1:12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</sheetData>
  <mergeCells count="9">
    <mergeCell ref="A1:L1"/>
    <mergeCell ref="B2:C2"/>
    <mergeCell ref="A12:A13"/>
    <mergeCell ref="B12:B13"/>
    <mergeCell ref="C12:C13"/>
    <mergeCell ref="D12:E13"/>
    <mergeCell ref="F12:G13"/>
    <mergeCell ref="A10:L11"/>
    <mergeCell ref="H12:J13"/>
  </mergeCells>
  <dataValidations count="7">
    <dataValidation type="list" allowBlank="1" showInputMessage="1" showErrorMessage="1" sqref="B2:C2">
      <formula1>基础数据维护!$B$5:$B$11</formula1>
    </dataValidation>
    <dataValidation allowBlank="1" showInputMessage="1" showErrorMessage="1" sqref="D2 D5:E8"/>
    <dataValidation type="list" allowBlank="1" showInputMessage="1" showErrorMessage="1" sqref="E2">
      <formula1>基础数据维护!$L$5:$L$8</formula1>
    </dataValidation>
    <dataValidation type="list" allowBlank="1" showInputMessage="1" showErrorMessage="1" sqref="J2">
      <formula1>"—请选择类型—,购货,退货"</formula1>
    </dataValidation>
    <dataValidation type="list" allowBlank="1" showInputMessage="1" showErrorMessage="1" sqref="A4 A5 A6 A7 A8">
      <formula1>基础数据维护!$D$5:$D$21</formula1>
    </dataValidation>
    <dataValidation type="list" allowBlank="1" showInputMessage="1" showErrorMessage="1" sqref="B4 B5 B6 B7 B8">
      <formula1>基础数据维护!$H$5:$H$17</formula1>
    </dataValidation>
    <dataValidation type="list" allowBlank="1" showInputMessage="1" showErrorMessage="1" sqref="C4 C5 C6 C7 C8">
      <formula1>基础数据维护!$F$5:$F$18</formula1>
    </dataValidation>
  </dataValidations>
  <pageMargins left="0.25" right="0.25" top="0.75" bottom="0.75" header="0.3" footer="0.3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5"/>
  <sheetViews>
    <sheetView showGridLines="0" workbookViewId="0">
      <selection activeCell="G17" sqref="G17"/>
    </sheetView>
  </sheetViews>
  <sheetFormatPr defaultColWidth="9" defaultRowHeight="13.5"/>
  <cols>
    <col min="1" max="1" width="9" style="70"/>
    <col min="2" max="2" width="15" style="22" customWidth="1"/>
    <col min="3" max="3" width="8.33333333333333" style="23" customWidth="1"/>
    <col min="4" max="4" width="13.2166666666667" style="23" customWidth="1"/>
    <col min="5" max="5" width="10.775" style="23" customWidth="1"/>
    <col min="6" max="6" width="11" style="23" customWidth="1"/>
    <col min="7" max="7" width="11.6666666666667" style="23" customWidth="1"/>
    <col min="8" max="8" width="15" style="23" customWidth="1"/>
    <col min="9" max="9" width="16.4416666666667" style="23" customWidth="1"/>
    <col min="10" max="10" width="13.3333333333333" style="23" customWidth="1"/>
    <col min="11" max="12" width="11.1083333333333" style="23" customWidth="1"/>
    <col min="13" max="13" width="18.2166666666667" style="23" customWidth="1"/>
    <col min="14" max="15" width="9" style="70"/>
  </cols>
  <sheetData>
    <row r="1" ht="54" customHeight="1" spans="2:13">
      <c r="B1" s="71" t="s">
        <v>32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34.95" customHeight="1" spans="2:13">
      <c r="B2" s="26" t="s">
        <v>33</v>
      </c>
      <c r="C2" s="72" t="s">
        <v>34</v>
      </c>
      <c r="D2" s="72"/>
      <c r="E2" s="26" t="s">
        <v>3</v>
      </c>
      <c r="F2" s="72" t="s">
        <v>4</v>
      </c>
      <c r="G2" s="72"/>
      <c r="H2" s="26" t="s">
        <v>5</v>
      </c>
      <c r="I2" s="101">
        <v>42956</v>
      </c>
      <c r="J2" s="26" t="s">
        <v>8</v>
      </c>
      <c r="K2" s="72" t="s">
        <v>35</v>
      </c>
      <c r="L2" s="72"/>
      <c r="M2" s="72"/>
    </row>
    <row r="3" ht="25.05" customHeight="1" spans="2:13">
      <c r="B3" s="73" t="s">
        <v>10</v>
      </c>
      <c r="C3" s="74" t="s">
        <v>11</v>
      </c>
      <c r="D3" s="74" t="s">
        <v>12</v>
      </c>
      <c r="E3" s="75" t="s">
        <v>13</v>
      </c>
      <c r="F3" s="76" t="s">
        <v>14</v>
      </c>
      <c r="G3" s="76" t="s">
        <v>15</v>
      </c>
      <c r="H3" s="76" t="s">
        <v>16</v>
      </c>
      <c r="I3" s="76" t="s">
        <v>17</v>
      </c>
      <c r="J3" s="76" t="s">
        <v>18</v>
      </c>
      <c r="K3" s="76" t="s">
        <v>19</v>
      </c>
      <c r="L3" s="76" t="s">
        <v>20</v>
      </c>
      <c r="M3" s="102" t="s">
        <v>21</v>
      </c>
    </row>
    <row r="4" ht="25.05" customHeight="1" spans="2:13">
      <c r="B4" s="77" t="s">
        <v>36</v>
      </c>
      <c r="C4" s="78" t="s">
        <v>23</v>
      </c>
      <c r="D4" s="78" t="s">
        <v>37</v>
      </c>
      <c r="E4" s="79">
        <v>34</v>
      </c>
      <c r="F4" s="80">
        <v>23</v>
      </c>
      <c r="G4" s="81">
        <f t="shared" ref="G4:G8" si="0">F4*(1+K4/100)</f>
        <v>26.91</v>
      </c>
      <c r="H4" s="82">
        <v>0.05</v>
      </c>
      <c r="I4" s="103">
        <f t="shared" ref="I4:I8" si="1">E4*F4*H4</f>
        <v>39.1</v>
      </c>
      <c r="J4" s="103">
        <f t="shared" ref="J4:J8" si="2">E4*F4*(1-H4)</f>
        <v>742.9</v>
      </c>
      <c r="K4" s="104">
        <v>17</v>
      </c>
      <c r="L4" s="103">
        <f t="shared" ref="L4:L8" si="3">J4*K4/100</f>
        <v>126.293</v>
      </c>
      <c r="M4" s="105">
        <f t="shared" ref="M4:M8" si="4">J4+L4</f>
        <v>869.193</v>
      </c>
    </row>
    <row r="5" ht="25.05" customHeight="1" spans="2:13">
      <c r="B5" s="83"/>
      <c r="C5" s="84"/>
      <c r="D5" s="84"/>
      <c r="E5" s="85"/>
      <c r="F5" s="80"/>
      <c r="G5" s="81">
        <f t="shared" si="0"/>
        <v>0</v>
      </c>
      <c r="H5" s="82"/>
      <c r="I5" s="103">
        <f t="shared" si="1"/>
        <v>0</v>
      </c>
      <c r="J5" s="103">
        <f t="shared" si="2"/>
        <v>0</v>
      </c>
      <c r="K5" s="104"/>
      <c r="L5" s="103">
        <f t="shared" si="3"/>
        <v>0</v>
      </c>
      <c r="M5" s="105">
        <f t="shared" si="4"/>
        <v>0</v>
      </c>
    </row>
    <row r="6" ht="25.05" customHeight="1" spans="2:13">
      <c r="B6" s="83"/>
      <c r="C6" s="84"/>
      <c r="D6" s="84"/>
      <c r="E6" s="85"/>
      <c r="F6" s="80"/>
      <c r="G6" s="81">
        <f t="shared" si="0"/>
        <v>0</v>
      </c>
      <c r="H6" s="80"/>
      <c r="I6" s="103">
        <f t="shared" si="1"/>
        <v>0</v>
      </c>
      <c r="J6" s="103">
        <f t="shared" si="2"/>
        <v>0</v>
      </c>
      <c r="K6" s="104"/>
      <c r="L6" s="103">
        <f t="shared" si="3"/>
        <v>0</v>
      </c>
      <c r="M6" s="105">
        <f t="shared" si="4"/>
        <v>0</v>
      </c>
    </row>
    <row r="7" ht="25.05" customHeight="1" spans="2:13">
      <c r="B7" s="83"/>
      <c r="C7" s="84"/>
      <c r="D7" s="84"/>
      <c r="E7" s="85"/>
      <c r="F7" s="80"/>
      <c r="G7" s="81">
        <f t="shared" si="0"/>
        <v>0</v>
      </c>
      <c r="H7" s="80"/>
      <c r="I7" s="103">
        <f t="shared" si="1"/>
        <v>0</v>
      </c>
      <c r="J7" s="103">
        <f t="shared" si="2"/>
        <v>0</v>
      </c>
      <c r="K7" s="104"/>
      <c r="L7" s="103">
        <f t="shared" si="3"/>
        <v>0</v>
      </c>
      <c r="M7" s="105">
        <f t="shared" si="4"/>
        <v>0</v>
      </c>
    </row>
    <row r="8" ht="25.05" customHeight="1" spans="2:13">
      <c r="B8" s="86"/>
      <c r="C8" s="87"/>
      <c r="D8" s="87"/>
      <c r="E8" s="88"/>
      <c r="F8" s="89"/>
      <c r="G8" s="90">
        <f t="shared" si="0"/>
        <v>0</v>
      </c>
      <c r="H8" s="89"/>
      <c r="I8" s="106">
        <f t="shared" si="1"/>
        <v>0</v>
      </c>
      <c r="J8" s="106">
        <f t="shared" si="2"/>
        <v>0</v>
      </c>
      <c r="K8" s="107"/>
      <c r="L8" s="106">
        <f t="shared" si="3"/>
        <v>0</v>
      </c>
      <c r="M8" s="108">
        <f t="shared" si="4"/>
        <v>0</v>
      </c>
    </row>
    <row r="9" ht="33" customHeight="1" spans="2:13">
      <c r="B9" s="91" t="s">
        <v>27</v>
      </c>
      <c r="C9" s="92"/>
      <c r="D9" s="92"/>
      <c r="E9" s="93">
        <f>SUM(E4:E8)</f>
        <v>34</v>
      </c>
      <c r="F9" s="93"/>
      <c r="G9" s="94">
        <f>SUM(G4:G8)</f>
        <v>26.91</v>
      </c>
      <c r="H9" s="94"/>
      <c r="I9" s="109">
        <f>SUM(I4:I8)</f>
        <v>39.1</v>
      </c>
      <c r="J9" s="109">
        <f>SUM(J4:J8)</f>
        <v>742.9</v>
      </c>
      <c r="K9" s="94"/>
      <c r="L9" s="94">
        <f>SUM(L4:L8)</f>
        <v>126.293</v>
      </c>
      <c r="M9" s="110">
        <f>M4+M5+M6+M7+M8</f>
        <v>869.193</v>
      </c>
    </row>
    <row r="10" ht="25.05" customHeight="1" spans="2:13">
      <c r="B10" s="95" t="s">
        <v>28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111"/>
    </row>
    <row r="11" ht="25.05" customHeight="1" spans="2:13">
      <c r="B11" s="9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12"/>
    </row>
    <row r="12" ht="25.05" customHeight="1" spans="2:13">
      <c r="B12" s="97" t="s">
        <v>29</v>
      </c>
      <c r="C12" s="49">
        <v>0.06</v>
      </c>
      <c r="D12" s="26" t="s">
        <v>38</v>
      </c>
      <c r="E12" s="50">
        <f>M9*C12</f>
        <v>52.15158</v>
      </c>
      <c r="F12" s="50"/>
      <c r="G12" s="26" t="s">
        <v>31</v>
      </c>
      <c r="H12" s="50">
        <f>M9-E12</f>
        <v>817.04142</v>
      </c>
      <c r="I12" s="26" t="s">
        <v>39</v>
      </c>
      <c r="J12" s="50">
        <v>50</v>
      </c>
      <c r="K12" s="26" t="s">
        <v>40</v>
      </c>
      <c r="L12" s="50">
        <v>500</v>
      </c>
      <c r="M12" s="113"/>
    </row>
    <row r="13" ht="25.05" customHeight="1" spans="2:13">
      <c r="B13" s="98" t="s">
        <v>41</v>
      </c>
      <c r="C13" s="99" t="s">
        <v>42</v>
      </c>
      <c r="D13" s="100" t="s">
        <v>43</v>
      </c>
      <c r="E13" s="99">
        <f>H12-L12</f>
        <v>317.04142</v>
      </c>
      <c r="F13" s="99"/>
      <c r="G13" s="100" t="s">
        <v>44</v>
      </c>
      <c r="H13" s="99">
        <f>E13</f>
        <v>317.04142</v>
      </c>
      <c r="I13" s="100" t="s">
        <v>45</v>
      </c>
      <c r="J13" s="99">
        <v>0</v>
      </c>
      <c r="K13" s="100"/>
      <c r="L13" s="100"/>
      <c r="M13" s="114"/>
    </row>
    <row r="14" ht="17.25" spans="2:13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ht="16.5" spans="2:13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ht="16.5" spans="2:13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ht="16.5" spans="2:13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ht="16.5" spans="2:13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ht="16.5" spans="2:13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ht="16.5" spans="2:13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ht="16.5" spans="2:1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ht="16.5" spans="2:13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ht="16.5" spans="2:13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ht="16.5" spans="2:13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ht="16.5" spans="2:13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</sheetData>
  <mergeCells count="8">
    <mergeCell ref="B1:M1"/>
    <mergeCell ref="C2:D2"/>
    <mergeCell ref="F2:G2"/>
    <mergeCell ref="K2:M2"/>
    <mergeCell ref="E12:F12"/>
    <mergeCell ref="L12:M12"/>
    <mergeCell ref="E13:F13"/>
    <mergeCell ref="B10:M11"/>
  </mergeCells>
  <dataValidations count="7">
    <dataValidation type="list" allowBlank="1" showInputMessage="1" showErrorMessage="1" sqref="C2:D2">
      <formula1>基础数据维护!$B$5:$B$11</formula1>
    </dataValidation>
    <dataValidation type="list" allowBlank="1" showInputMessage="1" showErrorMessage="1" sqref="F2:G2">
      <formula1>基础数据维护!$L$5:$L$12</formula1>
    </dataValidation>
    <dataValidation type="list" allowBlank="1" showInputMessage="1" showErrorMessage="1" sqref="B4 B5 B6 B7 B8">
      <formula1>基础数据维护!$D$5:$D$21</formula1>
    </dataValidation>
    <dataValidation type="list" allowBlank="1" showInputMessage="1" showErrorMessage="1" sqref="C4 C5 C6 C7 C8">
      <formula1>基础数据维护!$H$5:$H$17</formula1>
    </dataValidation>
    <dataValidation type="list" allowBlank="1" showInputMessage="1" showErrorMessage="1" sqref="D4 D5 D6 D7 D8">
      <formula1>基础数据维护!$F$5:$F$18</formula1>
    </dataValidation>
    <dataValidation allowBlank="1" showInputMessage="1" showErrorMessage="1" sqref="C9:D9 E5:F8"/>
    <dataValidation type="list" allowBlank="1" showInputMessage="1" showErrorMessage="1" sqref="C13">
      <formula1>基础数据维护!$J$5:$J$7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5"/>
  <sheetViews>
    <sheetView showGridLines="0" workbookViewId="0">
      <selection activeCell="B15" sqref="B15"/>
    </sheetView>
  </sheetViews>
  <sheetFormatPr defaultColWidth="9" defaultRowHeight="13.5"/>
  <cols>
    <col min="2" max="2" width="15" style="22" customWidth="1"/>
    <col min="3" max="3" width="8.33333333333333" style="23" customWidth="1"/>
    <col min="4" max="4" width="13.2166666666667" style="23" customWidth="1"/>
    <col min="5" max="5" width="10.775" style="23" customWidth="1"/>
    <col min="6" max="6" width="11" style="23" customWidth="1"/>
    <col min="7" max="7" width="11.6666666666667" style="23" customWidth="1"/>
    <col min="8" max="8" width="15" style="23" customWidth="1"/>
    <col min="9" max="9" width="16.4416666666667" style="23" customWidth="1"/>
    <col min="10" max="10" width="13.3333333333333" style="23" customWidth="1"/>
    <col min="11" max="12" width="11.1083333333333" style="23" customWidth="1"/>
    <col min="13" max="13" width="18.2166666666667" style="23" customWidth="1"/>
  </cols>
  <sheetData>
    <row r="1" ht="57" customHeight="1" spans="2:13">
      <c r="B1" s="24" t="s">
        <v>46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39" customHeight="1" spans="2:13">
      <c r="B2" s="26" t="s">
        <v>33</v>
      </c>
      <c r="C2" s="27" t="s">
        <v>34</v>
      </c>
      <c r="D2" s="27"/>
      <c r="E2" s="26" t="s">
        <v>3</v>
      </c>
      <c r="F2" s="28" t="s">
        <v>47</v>
      </c>
      <c r="G2" s="28"/>
      <c r="H2" s="26" t="s">
        <v>5</v>
      </c>
      <c r="I2" s="56">
        <v>42956</v>
      </c>
      <c r="J2" s="26" t="s">
        <v>8</v>
      </c>
      <c r="K2" s="28" t="s">
        <v>35</v>
      </c>
      <c r="L2" s="28"/>
      <c r="M2" s="28"/>
    </row>
    <row r="3" ht="30" customHeight="1" spans="2:13">
      <c r="B3" s="29" t="s">
        <v>10</v>
      </c>
      <c r="C3" s="30" t="s">
        <v>11</v>
      </c>
      <c r="D3" s="30" t="s">
        <v>12</v>
      </c>
      <c r="E3" s="31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57" t="s">
        <v>21</v>
      </c>
    </row>
    <row r="4" ht="24" customHeight="1" spans="2:13">
      <c r="B4" s="32" t="s">
        <v>36</v>
      </c>
      <c r="C4" s="33" t="s">
        <v>23</v>
      </c>
      <c r="D4" s="33" t="s">
        <v>37</v>
      </c>
      <c r="E4" s="34">
        <v>34</v>
      </c>
      <c r="F4" s="33">
        <v>23</v>
      </c>
      <c r="G4" s="35">
        <f t="shared" ref="G4:G8" si="0">F4*(1+K4/100)</f>
        <v>26.91</v>
      </c>
      <c r="H4" s="36">
        <v>0.05</v>
      </c>
      <c r="I4" s="58">
        <f t="shared" ref="I4:I8" si="1">E4*F4*H4</f>
        <v>39.1</v>
      </c>
      <c r="J4" s="58">
        <f t="shared" ref="J4:J8" si="2">E4*F4*(1-H4)</f>
        <v>742.9</v>
      </c>
      <c r="K4" s="59">
        <v>17</v>
      </c>
      <c r="L4" s="58">
        <f t="shared" ref="L4:L8" si="3">J4*K4/100</f>
        <v>126.293</v>
      </c>
      <c r="M4" s="60">
        <f t="shared" ref="M4:M8" si="4">J4+L4</f>
        <v>869.193</v>
      </c>
    </row>
    <row r="5" ht="24" customHeight="1" spans="2:13">
      <c r="B5" s="32"/>
      <c r="C5" s="33"/>
      <c r="D5" s="33"/>
      <c r="E5" s="34"/>
      <c r="F5" s="33"/>
      <c r="G5" s="35">
        <f t="shared" si="0"/>
        <v>0</v>
      </c>
      <c r="H5" s="36"/>
      <c r="I5" s="58">
        <f t="shared" si="1"/>
        <v>0</v>
      </c>
      <c r="J5" s="58">
        <f t="shared" si="2"/>
        <v>0</v>
      </c>
      <c r="K5" s="59"/>
      <c r="L5" s="58">
        <f t="shared" si="3"/>
        <v>0</v>
      </c>
      <c r="M5" s="60">
        <f t="shared" si="4"/>
        <v>0</v>
      </c>
    </row>
    <row r="6" ht="24" customHeight="1" spans="2:13">
      <c r="B6" s="32"/>
      <c r="C6" s="33"/>
      <c r="D6" s="33"/>
      <c r="E6" s="34"/>
      <c r="F6" s="33"/>
      <c r="G6" s="35">
        <f t="shared" si="0"/>
        <v>0</v>
      </c>
      <c r="H6" s="33"/>
      <c r="I6" s="58">
        <f t="shared" si="1"/>
        <v>0</v>
      </c>
      <c r="J6" s="58">
        <f t="shared" si="2"/>
        <v>0</v>
      </c>
      <c r="K6" s="59"/>
      <c r="L6" s="58">
        <f t="shared" si="3"/>
        <v>0</v>
      </c>
      <c r="M6" s="60">
        <f t="shared" si="4"/>
        <v>0</v>
      </c>
    </row>
    <row r="7" ht="24" customHeight="1" spans="2:13">
      <c r="B7" s="32"/>
      <c r="C7" s="33"/>
      <c r="D7" s="33"/>
      <c r="E7" s="34"/>
      <c r="F7" s="33"/>
      <c r="G7" s="35">
        <f t="shared" si="0"/>
        <v>0</v>
      </c>
      <c r="H7" s="33"/>
      <c r="I7" s="58">
        <f t="shared" si="1"/>
        <v>0</v>
      </c>
      <c r="J7" s="58">
        <f t="shared" si="2"/>
        <v>0</v>
      </c>
      <c r="K7" s="59"/>
      <c r="L7" s="58">
        <f t="shared" si="3"/>
        <v>0</v>
      </c>
      <c r="M7" s="60">
        <f t="shared" si="4"/>
        <v>0</v>
      </c>
    </row>
    <row r="8" ht="24" customHeight="1" spans="2:13">
      <c r="B8" s="37"/>
      <c r="C8" s="38"/>
      <c r="D8" s="38"/>
      <c r="E8" s="39"/>
      <c r="F8" s="40"/>
      <c r="G8" s="41">
        <f t="shared" si="0"/>
        <v>0</v>
      </c>
      <c r="H8" s="40"/>
      <c r="I8" s="61">
        <f t="shared" si="1"/>
        <v>0</v>
      </c>
      <c r="J8" s="61">
        <f t="shared" si="2"/>
        <v>0</v>
      </c>
      <c r="K8" s="62"/>
      <c r="L8" s="61">
        <f t="shared" si="3"/>
        <v>0</v>
      </c>
      <c r="M8" s="63">
        <f t="shared" si="4"/>
        <v>0</v>
      </c>
    </row>
    <row r="9" s="2" customFormat="1" ht="31.95" customHeight="1" spans="2:13">
      <c r="B9" s="42" t="s">
        <v>27</v>
      </c>
      <c r="C9" s="43"/>
      <c r="D9" s="43"/>
      <c r="E9" s="43">
        <f t="shared" ref="E9:J9" si="5">SUM(E4:E8)</f>
        <v>34</v>
      </c>
      <c r="F9" s="43"/>
      <c r="G9" s="44">
        <f t="shared" si="5"/>
        <v>26.91</v>
      </c>
      <c r="H9" s="44"/>
      <c r="I9" s="64">
        <f t="shared" si="5"/>
        <v>39.1</v>
      </c>
      <c r="J9" s="64">
        <f t="shared" si="5"/>
        <v>742.9</v>
      </c>
      <c r="K9" s="44"/>
      <c r="L9" s="44">
        <f>SUM(L4:L8)</f>
        <v>126.293</v>
      </c>
      <c r="M9" s="65">
        <f>M4+M5+M6+M7+M8</f>
        <v>869.193</v>
      </c>
    </row>
    <row r="10" ht="27" customHeight="1" spans="2:13">
      <c r="B10" s="45" t="s">
        <v>28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66"/>
    </row>
    <row r="11" ht="30" customHeight="1" spans="2:13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67"/>
    </row>
    <row r="12" ht="30" customHeight="1" spans="2:13">
      <c r="B12" s="48" t="s">
        <v>29</v>
      </c>
      <c r="C12" s="49">
        <v>0.06</v>
      </c>
      <c r="D12" s="26" t="s">
        <v>48</v>
      </c>
      <c r="E12" s="50">
        <f>M9*C12</f>
        <v>52.15158</v>
      </c>
      <c r="F12" s="50"/>
      <c r="G12" s="26" t="s">
        <v>31</v>
      </c>
      <c r="H12" s="50">
        <f>M9-E12</f>
        <v>817.04142</v>
      </c>
      <c r="I12" s="26" t="s">
        <v>49</v>
      </c>
      <c r="J12" s="50">
        <v>500</v>
      </c>
      <c r="K12" s="26"/>
      <c r="L12" s="50"/>
      <c r="M12" s="68"/>
    </row>
    <row r="13" ht="27" customHeight="1" spans="2:13">
      <c r="B13" s="51" t="s">
        <v>41</v>
      </c>
      <c r="C13" s="52" t="s">
        <v>42</v>
      </c>
      <c r="D13" s="53" t="s">
        <v>43</v>
      </c>
      <c r="E13" s="52">
        <f>H12-J12</f>
        <v>317.04142</v>
      </c>
      <c r="F13" s="52"/>
      <c r="G13" s="53" t="s">
        <v>45</v>
      </c>
      <c r="H13" s="52">
        <v>0</v>
      </c>
      <c r="I13" s="53"/>
      <c r="J13" s="52"/>
      <c r="K13" s="53"/>
      <c r="L13" s="53"/>
      <c r="M13" s="69"/>
    </row>
    <row r="14" ht="17.25" spans="2:13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ht="16.5" spans="2:13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ht="16.5" spans="2:13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ht="16.5" spans="2:13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ht="16.5" spans="2:13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ht="16.5" spans="2:13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ht="16.5" spans="2:13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ht="16.5" spans="2:1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ht="16.5" spans="2:13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ht="16.5" spans="2:13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ht="16.5" spans="2:13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ht="16.5" spans="2:13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</sheetData>
  <mergeCells count="8">
    <mergeCell ref="B1:M1"/>
    <mergeCell ref="C2:D2"/>
    <mergeCell ref="F2:G2"/>
    <mergeCell ref="K2:M2"/>
    <mergeCell ref="E12:F12"/>
    <mergeCell ref="L12:M12"/>
    <mergeCell ref="E13:F13"/>
    <mergeCell ref="B10:M11"/>
  </mergeCells>
  <dataValidations count="7">
    <dataValidation type="list" allowBlank="1" showInputMessage="1" showErrorMessage="1" sqref="C2:D2">
      <formula1>基础数据维护!$B$5:$B$11</formula1>
    </dataValidation>
    <dataValidation type="list" allowBlank="1" showInputMessage="1" showErrorMessage="1" sqref="F2:G2">
      <formula1>基础数据维护!$L$5:$L$18</formula1>
    </dataValidation>
    <dataValidation type="list" allowBlank="1" showInputMessage="1" showErrorMessage="1" sqref="B4 B5 B6 B7 B8">
      <formula1>基础数据维护!$D$5:$D$21</formula1>
    </dataValidation>
    <dataValidation type="list" allowBlank="1" showInputMessage="1" showErrorMessage="1" sqref="C4 C5 C6 C7 C8">
      <formula1>基础数据维护!$H$5:$H$17</formula1>
    </dataValidation>
    <dataValidation type="list" allowBlank="1" showInputMessage="1" showErrorMessage="1" sqref="D4 D5 D6 D7 D8">
      <formula1>基础数据维护!$F$5:$F$18</formula1>
    </dataValidation>
    <dataValidation allowBlank="1" showInputMessage="1" showErrorMessage="1" sqref="C9:D9 E5:F8"/>
    <dataValidation type="list" allowBlank="1" showInputMessage="1" showErrorMessage="1" sqref="C13">
      <formula1>基础数据维护!$J$4:$J$7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40"/>
  <sheetViews>
    <sheetView showGridLines="0" workbookViewId="0">
      <selection activeCell="G12" sqref="G12"/>
    </sheetView>
  </sheetViews>
  <sheetFormatPr defaultColWidth="9" defaultRowHeight="13.5"/>
  <cols>
    <col min="2" max="2" width="14.6666666666667" style="1" customWidth="1"/>
    <col min="3" max="3" width="5.10833333333333" style="2" customWidth="1"/>
    <col min="4" max="4" width="15.3333333333333" style="1" customWidth="1"/>
    <col min="5" max="5" width="4.66666666666667" style="2" customWidth="1"/>
    <col min="6" max="6" width="16" style="1" customWidth="1"/>
    <col min="7" max="7" width="4.10833333333333" style="2" customWidth="1"/>
    <col min="8" max="8" width="13.3333333333333" style="1" customWidth="1"/>
    <col min="9" max="9" width="4.775" style="2" customWidth="1"/>
    <col min="10" max="10" width="13.775" style="1" customWidth="1"/>
    <col min="11" max="11" width="4.66666666666667" customWidth="1"/>
    <col min="12" max="12" width="13.775" style="1" customWidth="1"/>
  </cols>
  <sheetData>
    <row r="1" ht="15" spans="2:12">
      <c r="B1" s="3"/>
      <c r="C1" s="4"/>
      <c r="D1" s="3"/>
      <c r="E1" s="4"/>
      <c r="F1" s="3"/>
      <c r="G1" s="4"/>
      <c r="H1" s="3"/>
      <c r="I1" s="4"/>
      <c r="J1" s="3"/>
      <c r="L1" s="3"/>
    </row>
    <row r="2" ht="42" spans="2:12">
      <c r="B2" s="5" t="s">
        <v>50</v>
      </c>
      <c r="C2" s="6"/>
      <c r="D2" s="7"/>
      <c r="E2" s="6"/>
      <c r="F2" s="7"/>
      <c r="G2" s="6"/>
      <c r="H2" s="8"/>
      <c r="I2" s="15"/>
      <c r="J2" s="8"/>
      <c r="K2" s="16"/>
      <c r="L2" s="8"/>
    </row>
    <row r="3" ht="15.75" spans="2:12">
      <c r="B3" s="9"/>
      <c r="C3" s="4"/>
      <c r="D3" s="3"/>
      <c r="E3" s="4"/>
      <c r="F3" s="3"/>
      <c r="G3" s="4"/>
      <c r="H3" s="3"/>
      <c r="I3" s="4"/>
      <c r="J3" s="3"/>
      <c r="L3" s="3"/>
    </row>
    <row r="4" ht="24" customHeight="1" spans="2:12">
      <c r="B4" s="10" t="s">
        <v>51</v>
      </c>
      <c r="D4" s="10" t="s">
        <v>52</v>
      </c>
      <c r="F4" s="11" t="s">
        <v>53</v>
      </c>
      <c r="H4" s="11" t="s">
        <v>54</v>
      </c>
      <c r="J4" s="17" t="s">
        <v>55</v>
      </c>
      <c r="L4" s="18" t="s">
        <v>56</v>
      </c>
    </row>
    <row r="5" ht="21" customHeight="1" spans="2:12">
      <c r="B5" s="12" t="s">
        <v>34</v>
      </c>
      <c r="C5" s="4"/>
      <c r="D5" s="12" t="s">
        <v>57</v>
      </c>
      <c r="E5" s="4"/>
      <c r="F5" s="12" t="s">
        <v>37</v>
      </c>
      <c r="G5" s="4"/>
      <c r="H5" s="12" t="s">
        <v>23</v>
      </c>
      <c r="I5" s="4"/>
      <c r="J5" s="19" t="s">
        <v>42</v>
      </c>
      <c r="L5" s="20" t="s">
        <v>4</v>
      </c>
    </row>
    <row r="6" ht="21" customHeight="1" spans="2:12">
      <c r="B6" s="12" t="s">
        <v>58</v>
      </c>
      <c r="C6" s="4"/>
      <c r="D6" s="12" t="s">
        <v>36</v>
      </c>
      <c r="E6" s="4"/>
      <c r="F6" s="12" t="s">
        <v>59</v>
      </c>
      <c r="G6" s="4"/>
      <c r="H6" s="12" t="s">
        <v>60</v>
      </c>
      <c r="I6" s="4"/>
      <c r="J6" s="19" t="s">
        <v>61</v>
      </c>
      <c r="L6" s="21" t="s">
        <v>62</v>
      </c>
    </row>
    <row r="7" ht="21" customHeight="1" spans="2:12">
      <c r="B7" s="12" t="s">
        <v>63</v>
      </c>
      <c r="C7" s="4"/>
      <c r="D7" s="12" t="s">
        <v>64</v>
      </c>
      <c r="E7" s="4"/>
      <c r="F7" s="12" t="s">
        <v>24</v>
      </c>
      <c r="G7" s="4"/>
      <c r="H7" s="12" t="s">
        <v>26</v>
      </c>
      <c r="I7" s="4"/>
      <c r="J7" s="19" t="s">
        <v>65</v>
      </c>
      <c r="L7" s="20" t="s">
        <v>47</v>
      </c>
    </row>
    <row r="8" ht="21" customHeight="1" spans="2:12">
      <c r="B8" s="12" t="s">
        <v>66</v>
      </c>
      <c r="C8" s="4"/>
      <c r="D8" s="12" t="s">
        <v>25</v>
      </c>
      <c r="E8" s="4"/>
      <c r="F8" s="12" t="s">
        <v>67</v>
      </c>
      <c r="G8" s="4"/>
      <c r="H8" s="12" t="s">
        <v>68</v>
      </c>
      <c r="I8" s="4"/>
      <c r="J8" s="3"/>
      <c r="L8" s="21" t="s">
        <v>69</v>
      </c>
    </row>
    <row r="9" ht="21" customHeight="1" spans="2:12">
      <c r="B9" s="12" t="s">
        <v>70</v>
      </c>
      <c r="C9" s="4"/>
      <c r="D9" s="13" t="s">
        <v>71</v>
      </c>
      <c r="E9" s="4"/>
      <c r="F9" s="14" t="s">
        <v>72</v>
      </c>
      <c r="G9" s="4"/>
      <c r="H9" s="12"/>
      <c r="I9" s="4"/>
      <c r="J9" s="3"/>
      <c r="L9"/>
    </row>
    <row r="10" ht="21" customHeight="1" spans="2:12">
      <c r="B10" s="12" t="s">
        <v>73</v>
      </c>
      <c r="C10" s="4"/>
      <c r="D10" s="3"/>
      <c r="E10" s="4"/>
      <c r="F10" s="12"/>
      <c r="G10" s="4"/>
      <c r="H10" s="12"/>
      <c r="I10" s="4"/>
      <c r="J10" s="3"/>
      <c r="L10"/>
    </row>
    <row r="11" ht="21" customHeight="1" spans="2:12">
      <c r="B11" s="13" t="s">
        <v>74</v>
      </c>
      <c r="C11" s="4"/>
      <c r="D11" s="3"/>
      <c r="E11" s="4"/>
      <c r="F11" s="3"/>
      <c r="G11" s="4"/>
      <c r="H11" s="12"/>
      <c r="I11" s="4"/>
      <c r="J11" s="3"/>
      <c r="L11" s="3"/>
    </row>
    <row r="12" ht="17.25" spans="2:12">
      <c r="B12" s="3"/>
      <c r="C12" s="4"/>
      <c r="D12" s="3"/>
      <c r="E12" s="4"/>
      <c r="F12" s="3"/>
      <c r="G12" s="4"/>
      <c r="H12" s="12"/>
      <c r="I12" s="4"/>
      <c r="J12" s="3"/>
      <c r="L12" s="3"/>
    </row>
    <row r="13" ht="16.5" spans="2:12">
      <c r="B13" s="3"/>
      <c r="C13" s="4"/>
      <c r="D13" s="3"/>
      <c r="E13" s="4"/>
      <c r="F13" s="3"/>
      <c r="G13" s="4"/>
      <c r="H13" s="12"/>
      <c r="I13" s="4"/>
      <c r="J13" s="3"/>
      <c r="L13" s="3"/>
    </row>
    <row r="14" ht="16.5" spans="2:12">
      <c r="B14" s="3"/>
      <c r="C14" s="4"/>
      <c r="D14" s="3"/>
      <c r="E14" s="4"/>
      <c r="F14" s="3"/>
      <c r="G14" s="4"/>
      <c r="H14" s="12"/>
      <c r="I14" s="4"/>
      <c r="J14" s="3"/>
      <c r="L14" s="3"/>
    </row>
    <row r="15" ht="15" spans="2:12">
      <c r="B15" s="3"/>
      <c r="C15" s="4"/>
      <c r="D15" s="3"/>
      <c r="E15" s="4"/>
      <c r="F15" s="3"/>
      <c r="G15" s="4"/>
      <c r="H15" s="3"/>
      <c r="I15" s="4"/>
      <c r="J15" s="3"/>
      <c r="L15" s="3"/>
    </row>
    <row r="16" ht="15" spans="2:12">
      <c r="B16" s="3"/>
      <c r="C16" s="4"/>
      <c r="D16" s="3"/>
      <c r="E16" s="4"/>
      <c r="F16" s="3"/>
      <c r="G16" s="4"/>
      <c r="H16" s="3"/>
      <c r="I16" s="4"/>
      <c r="J16" s="3"/>
      <c r="L16" s="3"/>
    </row>
    <row r="17" ht="15" spans="2:12">
      <c r="B17" s="3"/>
      <c r="C17" s="4"/>
      <c r="D17" s="3"/>
      <c r="E17" s="4"/>
      <c r="F17" s="3"/>
      <c r="G17" s="4"/>
      <c r="H17" s="3"/>
      <c r="I17" s="4"/>
      <c r="J17" s="3"/>
      <c r="L17" s="3"/>
    </row>
    <row r="18" ht="15" spans="2:12">
      <c r="B18" s="3"/>
      <c r="C18" s="4"/>
      <c r="D18" s="3"/>
      <c r="E18" s="4"/>
      <c r="F18" s="3"/>
      <c r="G18" s="4"/>
      <c r="H18" s="3"/>
      <c r="I18" s="4"/>
      <c r="J18" s="3"/>
      <c r="L18" s="3"/>
    </row>
    <row r="19" ht="15" spans="2:12">
      <c r="B19" s="3"/>
      <c r="C19" s="4"/>
      <c r="D19" s="3"/>
      <c r="E19" s="4"/>
      <c r="F19" s="3"/>
      <c r="G19" s="4"/>
      <c r="H19" s="3"/>
      <c r="I19" s="4"/>
      <c r="J19" s="3"/>
      <c r="L19" s="3"/>
    </row>
    <row r="20" ht="15" spans="2:12">
      <c r="B20" s="3"/>
      <c r="C20" s="4"/>
      <c r="D20" s="3"/>
      <c r="E20" s="4"/>
      <c r="F20" s="3"/>
      <c r="G20" s="4"/>
      <c r="H20" s="3"/>
      <c r="I20" s="4"/>
      <c r="J20" s="3"/>
      <c r="L20" s="3"/>
    </row>
    <row r="21" ht="15" spans="2:12">
      <c r="B21" s="3"/>
      <c r="C21" s="4"/>
      <c r="D21" s="3"/>
      <c r="E21" s="4"/>
      <c r="F21" s="3"/>
      <c r="G21" s="4"/>
      <c r="H21" s="3"/>
      <c r="I21" s="4"/>
      <c r="J21" s="3"/>
      <c r="L21" s="3"/>
    </row>
    <row r="22" ht="15" spans="2:12">
      <c r="B22" s="3"/>
      <c r="C22" s="4"/>
      <c r="D22" s="3"/>
      <c r="E22" s="4"/>
      <c r="F22" s="3"/>
      <c r="G22" s="4"/>
      <c r="H22" s="3"/>
      <c r="I22" s="4"/>
      <c r="J22" s="3"/>
      <c r="L22" s="3"/>
    </row>
    <row r="23" ht="15" spans="2:12">
      <c r="B23" s="3"/>
      <c r="C23" s="4"/>
      <c r="D23" s="3"/>
      <c r="E23" s="4"/>
      <c r="F23" s="3"/>
      <c r="G23" s="4"/>
      <c r="H23" s="3"/>
      <c r="I23" s="4"/>
      <c r="J23" s="3"/>
      <c r="L23" s="3"/>
    </row>
    <row r="24" ht="15" spans="2:12">
      <c r="B24" s="3"/>
      <c r="C24" s="4"/>
      <c r="D24" s="3"/>
      <c r="E24" s="4"/>
      <c r="F24" s="3"/>
      <c r="G24" s="4"/>
      <c r="H24" s="3"/>
      <c r="I24" s="4"/>
      <c r="J24" s="3"/>
      <c r="L24" s="3"/>
    </row>
    <row r="25" ht="15" spans="2:12">
      <c r="B25" s="3"/>
      <c r="C25" s="4"/>
      <c r="D25" s="3"/>
      <c r="E25" s="4"/>
      <c r="F25" s="3"/>
      <c r="G25" s="4"/>
      <c r="H25" s="3"/>
      <c r="I25" s="4"/>
      <c r="J25" s="3"/>
      <c r="L25" s="3"/>
    </row>
    <row r="26" ht="15" spans="2:12">
      <c r="B26" s="3"/>
      <c r="C26" s="4"/>
      <c r="D26" s="3"/>
      <c r="E26" s="4"/>
      <c r="F26" s="3"/>
      <c r="G26" s="4"/>
      <c r="H26" s="3"/>
      <c r="I26" s="4"/>
      <c r="J26" s="3"/>
      <c r="L26" s="3"/>
    </row>
    <row r="27" ht="15" spans="2:12">
      <c r="B27" s="3"/>
      <c r="C27" s="4"/>
      <c r="D27" s="3"/>
      <c r="E27" s="4"/>
      <c r="F27" s="3"/>
      <c r="G27" s="4"/>
      <c r="H27" s="3"/>
      <c r="I27" s="4"/>
      <c r="J27" s="3"/>
      <c r="L27" s="3"/>
    </row>
    <row r="28" ht="15" spans="2:12">
      <c r="B28" s="3"/>
      <c r="C28" s="4"/>
      <c r="D28" s="3"/>
      <c r="E28" s="4"/>
      <c r="F28" s="3"/>
      <c r="G28" s="4"/>
      <c r="H28" s="3"/>
      <c r="I28" s="4"/>
      <c r="J28" s="3"/>
      <c r="L28" s="3"/>
    </row>
    <row r="29" ht="15" spans="2:12">
      <c r="B29" s="3"/>
      <c r="C29" s="4"/>
      <c r="D29" s="3"/>
      <c r="E29" s="4"/>
      <c r="F29" s="3"/>
      <c r="G29" s="4"/>
      <c r="H29" s="3"/>
      <c r="I29" s="4"/>
      <c r="J29" s="3"/>
      <c r="L29" s="3"/>
    </row>
    <row r="30" ht="15" spans="2:12">
      <c r="B30" s="3"/>
      <c r="C30" s="4"/>
      <c r="D30" s="3"/>
      <c r="E30" s="4"/>
      <c r="F30" s="3"/>
      <c r="G30" s="4"/>
      <c r="H30" s="3"/>
      <c r="I30" s="4"/>
      <c r="J30" s="3"/>
      <c r="L30" s="3"/>
    </row>
    <row r="31" ht="15" spans="2:12">
      <c r="B31" s="3"/>
      <c r="C31" s="4"/>
      <c r="D31" s="3"/>
      <c r="E31" s="4"/>
      <c r="F31" s="3"/>
      <c r="G31" s="4"/>
      <c r="H31" s="3"/>
      <c r="I31" s="4"/>
      <c r="J31" s="3"/>
      <c r="L31" s="3"/>
    </row>
    <row r="32" ht="15" spans="2:12">
      <c r="B32" s="3"/>
      <c r="C32" s="4"/>
      <c r="D32" s="3"/>
      <c r="E32" s="4"/>
      <c r="F32" s="3"/>
      <c r="G32" s="4"/>
      <c r="H32" s="3"/>
      <c r="I32" s="4"/>
      <c r="J32" s="3"/>
      <c r="L32" s="3"/>
    </row>
    <row r="33" ht="15" spans="2:12">
      <c r="B33" s="3"/>
      <c r="C33" s="4"/>
      <c r="D33" s="3"/>
      <c r="E33" s="4"/>
      <c r="F33" s="3"/>
      <c r="G33" s="4"/>
      <c r="H33" s="3"/>
      <c r="I33" s="4"/>
      <c r="J33" s="3"/>
      <c r="L33" s="3"/>
    </row>
    <row r="34" ht="15" spans="2:12">
      <c r="B34" s="3"/>
      <c r="C34" s="4"/>
      <c r="D34" s="3"/>
      <c r="E34" s="4"/>
      <c r="F34" s="3"/>
      <c r="G34" s="4"/>
      <c r="H34" s="3"/>
      <c r="I34" s="4"/>
      <c r="J34" s="3"/>
      <c r="L34" s="3"/>
    </row>
    <row r="35" ht="15" spans="2:12">
      <c r="B35" s="3"/>
      <c r="C35" s="4"/>
      <c r="E35" s="4"/>
      <c r="F35" s="3"/>
      <c r="G35" s="4"/>
      <c r="H35" s="3"/>
      <c r="I35" s="4"/>
      <c r="J35" s="3"/>
      <c r="L35" s="3"/>
    </row>
    <row r="36" ht="15" spans="2:12">
      <c r="B36" s="3"/>
      <c r="C36" s="4"/>
      <c r="E36" s="4"/>
      <c r="F36" s="3"/>
      <c r="G36" s="4"/>
      <c r="H36" s="3"/>
      <c r="I36" s="4"/>
      <c r="J36" s="3"/>
      <c r="L36" s="3"/>
    </row>
    <row r="37" ht="15" spans="2:12">
      <c r="B37" s="3"/>
      <c r="C37" s="4"/>
      <c r="E37" s="4"/>
      <c r="F37" s="3"/>
      <c r="G37" s="4"/>
      <c r="H37" s="3"/>
      <c r="I37" s="4"/>
      <c r="J37" s="3"/>
      <c r="L37" s="3"/>
    </row>
    <row r="38" ht="15" spans="2:9">
      <c r="B38" s="3"/>
      <c r="C38" s="4"/>
      <c r="E38" s="4"/>
      <c r="F38" s="3"/>
      <c r="G38" s="4"/>
      <c r="H38" s="3"/>
      <c r="I38" s="4"/>
    </row>
    <row r="39" ht="15" spans="2:9">
      <c r="B39" s="3"/>
      <c r="C39" s="4"/>
      <c r="E39" s="4"/>
      <c r="F39" s="3"/>
      <c r="G39" s="4"/>
      <c r="H39" s="3"/>
      <c r="I39" s="4"/>
    </row>
    <row r="40" ht="15" spans="2:9">
      <c r="B40" s="3"/>
      <c r="C40" s="4"/>
      <c r="E40" s="4"/>
      <c r="F40" s="3"/>
      <c r="G40" s="4"/>
      <c r="I40" s="4"/>
    </row>
  </sheetData>
  <pageMargins left="0.75" right="0.75" top="1" bottom="1" header="0.511805555555556" footer="0.511805555555556"/>
  <pageSetup paperSize="9" orientation="portrait"/>
  <headerFooter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销货订单</vt:lpstr>
      <vt:lpstr>销货单</vt:lpstr>
      <vt:lpstr>销货退货单</vt:lpstr>
      <vt:lpstr>基础数据维护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suncaiyun</dc:creator>
  <cp:lastModifiedBy>admin</cp:lastModifiedBy>
  <dcterms:created xsi:type="dcterms:W3CDTF">2017-12-27T13:06:00Z</dcterms:created>
  <cp:lastPrinted>2017-12-29T13:00:00Z</cp:lastPrinted>
  <dcterms:modified xsi:type="dcterms:W3CDTF">2018-11-13T07:38:43Z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