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80" windowHeight="17745"/>
  </bookViews>
  <sheets>
    <sheet name="大学预算" sheetId="2" r:id="rId1"/>
  </sheets>
  <definedNames>
    <definedName name="MoneyComingIn">大学预算!$C$6</definedName>
    <definedName name="SemesterLength">大学预算!$F$3</definedName>
    <definedName name="SemesterMonthlyCost">SUM(SemesterExpenses[金额])/SemesterLength</definedName>
    <definedName name="TotalExpenses">大学预算!$F$6</definedName>
    <definedName name="TotalMonthlyExpenses">SUM(MonthlyExpenses[金额])</definedName>
    <definedName name="TotalMonthlyIncome">SUM(MonthlyIncome[金额])</definedName>
    <definedName name="TotalSemesterCosts">SUM(SemesterExpenses[金额])</definedName>
    <definedName name="开支">SemesterMonthlyCost+TotalMonthlyExpenses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3" authorId="0">
      <text>
        <r>
          <rPr>
            <b/>
            <sz val="9"/>
            <rFont val="Microsoft YaHei UI"/>
            <charset val="134"/>
          </rPr>
          <t>月度大学预算提示：</t>
        </r>
        <r>
          <rPr>
            <sz val="9"/>
            <rFont val="Microsoft YaHei UI"/>
            <charset val="134"/>
          </rPr>
          <t>您在此处输入的月数将用于确定您的月度学期开支。</t>
        </r>
      </text>
    </comment>
  </commentList>
</comments>
</file>

<file path=xl/sharedStrings.xml><?xml version="1.0" encoding="utf-8"?>
<sst xmlns="http://schemas.openxmlformats.org/spreadsheetml/2006/main" count="33">
  <si>
    <t>大学
预算</t>
  </si>
  <si>
    <t>学期长度（月）：</t>
  </si>
  <si>
    <t>超出预算/低于预算的金额：</t>
  </si>
  <si>
    <t>收入的钱款：</t>
  </si>
  <si>
    <t>支出金额：</t>
  </si>
  <si>
    <t>月度学期开支：</t>
  </si>
  <si>
    <t>每月收入的钱款</t>
  </si>
  <si>
    <t>每月支出金额</t>
  </si>
  <si>
    <t>项目</t>
  </si>
  <si>
    <t>金额</t>
  </si>
  <si>
    <t>工作收入</t>
  </si>
  <si>
    <t>租金</t>
  </si>
  <si>
    <t>助学金</t>
  </si>
  <si>
    <t>公共事业开支</t>
  </si>
  <si>
    <t>父母资助</t>
  </si>
  <si>
    <t>移动电话</t>
  </si>
  <si>
    <t>其他</t>
  </si>
  <si>
    <t>日用杂货</t>
  </si>
  <si>
    <t>总计</t>
  </si>
  <si>
    <t>车贷</t>
  </si>
  <si>
    <t>车险</t>
  </si>
  <si>
    <t>本学期的需求</t>
  </si>
  <si>
    <t>汽油</t>
  </si>
  <si>
    <t>贷款</t>
  </si>
  <si>
    <t>学费</t>
  </si>
  <si>
    <t>信用卡</t>
  </si>
  <si>
    <t>实验室费用</t>
  </si>
  <si>
    <t>个人护理</t>
  </si>
  <si>
    <t>书籍</t>
  </si>
  <si>
    <t>娱乐</t>
  </si>
  <si>
    <t>其他费用</t>
  </si>
  <si>
    <t>杂项</t>
  </si>
  <si>
    <t>应急基金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</si>
</sst>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&quot;$&quot;#,##0.00"/>
    <numFmt numFmtId="177" formatCode="_ \¥* #,##0.00_ ;_ \¥* \-#,##0.00_ ;_ \¥* &quot;-&quot;??_ ;_ @_ "/>
    <numFmt numFmtId="178" formatCode="\¥#,##0;\¥\-#,##0"/>
  </numFmts>
  <fonts count="30">
    <font>
      <sz val="11"/>
      <color theme="3"/>
      <name val="Microsoft YaHei UI"/>
      <charset val="134"/>
    </font>
    <font>
      <b/>
      <sz val="26"/>
      <color theme="0"/>
      <name val="Microsoft YaHei UI"/>
      <charset val="134"/>
    </font>
    <font>
      <sz val="16"/>
      <name val="Microsoft YaHei UI"/>
      <charset val="134"/>
    </font>
    <font>
      <b/>
      <sz val="36"/>
      <color theme="0"/>
      <name val="Microsoft YaHei UI"/>
      <charset val="134"/>
    </font>
    <font>
      <b/>
      <sz val="11"/>
      <name val="Microsoft YaHei UI"/>
      <charset val="134"/>
    </font>
    <font>
      <sz val="11"/>
      <color theme="0"/>
      <name val="Microsoft YaHei UI"/>
      <charset val="134"/>
    </font>
    <font>
      <sz val="20"/>
      <color theme="1" tint="0.349986266670736"/>
      <name val="Microsoft YaHei UI"/>
      <charset val="134"/>
    </font>
    <font>
      <sz val="22"/>
      <color theme="0"/>
      <name val="Microsoft YaHei UI"/>
      <charset val="134"/>
    </font>
    <font>
      <sz val="14"/>
      <color theme="3" tint="-0.249946592608417"/>
      <name val="Microsoft YaHei UI"/>
      <charset val="134"/>
    </font>
    <font>
      <sz val="18"/>
      <color theme="3" tint="-0.249977111117893"/>
      <name val="Microsoft YaHei UI"/>
      <charset val="134"/>
    </font>
    <font>
      <b/>
      <sz val="14"/>
      <color theme="3"/>
      <name val="Microsoft YaHei UI"/>
      <charset val="134"/>
    </font>
    <font>
      <b/>
      <sz val="12"/>
      <color theme="3"/>
      <name val="Microsoft YaHei UI"/>
      <charset val="134"/>
    </font>
    <font>
      <sz val="11"/>
      <name val="Microsoft YaHei UI"/>
      <charset val="134"/>
    </font>
    <font>
      <sz val="11"/>
      <color theme="0"/>
      <name val="Georgia"/>
      <charset val="0"/>
      <scheme val="minor"/>
    </font>
    <font>
      <sz val="11"/>
      <color theme="1"/>
      <name val="Georgia"/>
      <charset val="0"/>
      <scheme val="minor"/>
    </font>
    <font>
      <b/>
      <sz val="11"/>
      <color theme="1"/>
      <name val="Microsoft YaHei UI"/>
      <charset val="134"/>
    </font>
    <font>
      <b/>
      <sz val="11"/>
      <color rgb="FFFA7D00"/>
      <name val="Microsoft YaHei UI"/>
      <charset val="134"/>
    </font>
    <font>
      <sz val="11"/>
      <color rgb="FF3F3F76"/>
      <name val="Microsoft YaHei UI"/>
      <charset val="134"/>
    </font>
    <font>
      <sz val="11"/>
      <color theme="1"/>
      <name val="Georgia"/>
      <charset val="134"/>
      <scheme val="minor"/>
    </font>
    <font>
      <i/>
      <sz val="11"/>
      <color rgb="FF7F7F7F"/>
      <name val="Microsoft YaHei UI"/>
      <charset val="134"/>
    </font>
    <font>
      <u/>
      <sz val="11"/>
      <color rgb="FF0000FF"/>
      <name val="Georgia"/>
      <charset val="0"/>
      <scheme val="minor"/>
    </font>
    <font>
      <sz val="11"/>
      <color rgb="FF9C0006"/>
      <name val="Microsoft YaHei UI"/>
      <charset val="134"/>
    </font>
    <font>
      <sz val="11"/>
      <color rgb="FF9C6500"/>
      <name val="Microsoft YaHei UI"/>
      <charset val="134"/>
    </font>
    <font>
      <b/>
      <sz val="11"/>
      <color rgb="FF3F3F3F"/>
      <name val="Microsoft YaHei UI"/>
      <charset val="134"/>
    </font>
    <font>
      <sz val="11"/>
      <color rgb="FFFA7D00"/>
      <name val="Microsoft YaHei UI"/>
      <charset val="134"/>
    </font>
    <font>
      <u/>
      <sz val="11"/>
      <color rgb="FF800080"/>
      <name val="Georgia"/>
      <charset val="0"/>
      <scheme val="minor"/>
    </font>
    <font>
      <b/>
      <sz val="11"/>
      <color theme="3"/>
      <name val="Microsoft YaHei UI"/>
      <charset val="134"/>
    </font>
    <font>
      <sz val="11"/>
      <color rgb="FF006100"/>
      <name val="Microsoft YaHei UI"/>
      <charset val="134"/>
    </font>
    <font>
      <sz val="11"/>
      <color rgb="FFFF0000"/>
      <name val="Microsoft YaHei UI"/>
      <charset val="134"/>
    </font>
    <font>
      <b/>
      <sz val="11"/>
      <color theme="0"/>
      <name val="Microsoft YaHei UI"/>
      <charset val="134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5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5" fillId="3" borderId="0" applyNumberFormat="0" applyAlignment="0" applyProtection="0"/>
    <xf numFmtId="0" fontId="8" fillId="0" borderId="0" applyNumberFormat="0" applyFill="0" applyAlignment="0" applyProtection="0"/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Protection="0">
      <alignment vertical="top"/>
    </xf>
    <xf numFmtId="0" fontId="13" fillId="13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9" fillId="37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indent="1"/>
    </xf>
    <xf numFmtId="176" fontId="0" fillId="2" borderId="0" xfId="0" applyNumberFormat="1" applyFont="1" applyFill="1" applyAlignment="1">
      <alignment horizontal="right" vertical="center" indent="1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 indent="1"/>
    </xf>
    <xf numFmtId="176" fontId="1" fillId="3" borderId="0" xfId="17" applyNumberFormat="1" applyFont="1" applyFill="1" applyBorder="1" applyAlignment="1">
      <alignment horizontal="right" vertical="center" indent="1"/>
    </xf>
    <xf numFmtId="0" fontId="1" fillId="3" borderId="0" xfId="17" applyFont="1" applyFill="1" applyBorder="1" applyAlignment="1">
      <alignment vertical="center"/>
    </xf>
    <xf numFmtId="0" fontId="1" fillId="3" borderId="0" xfId="17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3" fillId="3" borderId="0" xfId="17" applyFont="1" applyFill="1" applyBorder="1" applyAlignment="1">
      <alignment horizontal="left" vertical="center" wrapText="1" indent="1"/>
    </xf>
    <xf numFmtId="176" fontId="0" fillId="3" borderId="0" xfId="0" applyNumberFormat="1" applyFont="1" applyFill="1" applyAlignment="1">
      <alignment horizontal="right" vertical="center" indent="1"/>
    </xf>
    <xf numFmtId="176" fontId="4" fillId="3" borderId="0" xfId="0" applyNumberFormat="1" applyFont="1" applyFill="1" applyAlignment="1">
      <alignment horizontal="right" vertical="center" indent="1"/>
    </xf>
    <xf numFmtId="0" fontId="5" fillId="3" borderId="0" xfId="19" applyFont="1" applyAlignment="1">
      <alignment horizontal="right" vertical="center"/>
    </xf>
    <xf numFmtId="0" fontId="6" fillId="4" borderId="0" xfId="19" applyNumberFormat="1" applyFont="1" applyFill="1" applyAlignment="1">
      <alignment horizontal="center" vertical="center"/>
    </xf>
    <xf numFmtId="178" fontId="7" fillId="3" borderId="0" xfId="19" applyNumberFormat="1" applyFont="1" applyAlignment="1">
      <alignment horizontal="center" vertical="center"/>
    </xf>
    <xf numFmtId="0" fontId="0" fillId="3" borderId="0" xfId="0" applyFont="1" applyFill="1" applyBorder="1">
      <alignment vertical="center"/>
    </xf>
    <xf numFmtId="0" fontId="8" fillId="5" borderId="1" xfId="20" applyFont="1" applyFill="1" applyBorder="1" applyAlignment="1">
      <alignment horizontal="left" vertical="center" indent="1"/>
    </xf>
    <xf numFmtId="178" fontId="9" fillId="5" borderId="0" xfId="20" applyNumberFormat="1" applyFont="1" applyFill="1" applyAlignment="1">
      <alignment horizontal="right" vertical="center" indent="1"/>
    </xf>
    <xf numFmtId="0" fontId="8" fillId="6" borderId="0" xfId="20" applyFont="1" applyFill="1" applyAlignment="1">
      <alignment horizontal="left" indent="1"/>
    </xf>
    <xf numFmtId="178" fontId="9" fillId="6" borderId="0" xfId="20" applyNumberFormat="1" applyFont="1" applyFill="1" applyAlignment="1">
      <alignment horizontal="right" indent="1"/>
    </xf>
    <xf numFmtId="0" fontId="8" fillId="6" borderId="0" xfId="20" applyFont="1" applyFill="1" applyAlignment="1">
      <alignment horizontal="left" vertical="top" indent="1"/>
    </xf>
    <xf numFmtId="178" fontId="9" fillId="6" borderId="0" xfId="20" applyNumberFormat="1" applyFont="1" applyFill="1" applyAlignment="1">
      <alignment horizontal="right" vertical="top" indent="1"/>
    </xf>
    <xf numFmtId="177" fontId="0" fillId="3" borderId="0" xfId="0" applyNumberFormat="1" applyFont="1" applyFill="1" applyAlignment="1">
      <alignment horizontal="right" vertical="center" indent="1"/>
    </xf>
    <xf numFmtId="0" fontId="0" fillId="2" borderId="0" xfId="0" applyFont="1" applyFill="1">
      <alignment vertical="center"/>
    </xf>
    <xf numFmtId="176" fontId="4" fillId="2" borderId="0" xfId="0" applyNumberFormat="1" applyFont="1" applyFill="1" applyAlignment="1">
      <alignment horizontal="right" vertical="center" indent="1"/>
    </xf>
    <xf numFmtId="0" fontId="10" fillId="2" borderId="0" xfId="22" applyFont="1" applyFill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176" fontId="11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ont>
        <b val="1"/>
        <i val="0"/>
        <color theme="3"/>
      </font>
      <fill>
        <patternFill patternType="solid">
          <bgColor theme="4"/>
        </patternFill>
      </fill>
    </dxf>
    <dxf>
      <font>
        <b val="1"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 patternType="solid">
          <bgColor theme="2"/>
        </patternFill>
      </fill>
    </dxf>
    <dxf>
      <font>
        <b val="1"/>
        <i val="0"/>
        <color theme="3"/>
      </font>
      <fill>
        <patternFill patternType="solid">
          <bgColor theme="0" tint="-0.14996795556505"/>
        </patternFill>
      </fill>
    </dxf>
    <dxf>
      <font>
        <b val="1"/>
        <i val="0"/>
      </font>
      <border>
        <top style="medium">
          <color theme="0" tint="-0.14996795556505"/>
        </top>
        <bottom style="medium">
          <color theme="0" tint="-0.14996795556505"/>
        </bottom>
      </border>
    </dxf>
    <dxf>
      <font>
        <color theme="3"/>
      </font>
      <fill>
        <patternFill patternType="solid">
          <bgColor theme="2"/>
        </patternFill>
      </fill>
    </dxf>
    <dxf>
      <font>
        <b val="1"/>
        <i val="0"/>
        <color theme="3"/>
      </font>
      <fill>
        <patternFill patternType="solid">
          <bgColor theme="5"/>
        </patternFill>
      </fill>
    </dxf>
    <dxf>
      <font>
        <b val="1"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 patternType="solid">
          <bgColor theme="2"/>
        </patternFill>
      </fill>
    </dxf>
  </dxfs>
  <tableStyles count="3" defaultTableStyle="收入的钱款" defaultPivotStyle="PivotStyleLight16">
    <tableStyle name="收入的钱款" pivot="0" count="3">
      <tableStyleElement type="wholeTable" dxfId="2"/>
      <tableStyleElement type="headerRow" dxfId="1"/>
      <tableStyleElement type="totalRow" dxfId="0"/>
    </tableStyle>
    <tableStyle name="学期开支" pivot="0" count="3">
      <tableStyleElement type="wholeTable" dxfId="5"/>
      <tableStyleElement type="headerRow" dxfId="4"/>
      <tableStyleElement type="totalRow" dxfId="3"/>
    </tableStyle>
    <tableStyle name="支出的钱款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224099590486"/>
          <c:y val="0.140231289270659"/>
          <c:w val="0.922222374377116"/>
          <c:h val="0.841258019830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"收入"</c:f>
              <c:strCache>
                <c:ptCount val="1"/>
                <c:pt idx="0">
                  <c:v>收入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00386473429951694"/>
                  <c:y val="0.422535211267606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Microsoft YaHei UI" panose="020B0503020204020204" pitchFamily="34" charset="-122"/>
                      <a:ea typeface="Microsoft YaHei UI" panose="020B0503020204020204" pitchFamily="34" charset="-122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ysClr val="windowText" lastClr="000000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大学预算!$B$6:$B$8</c:f>
              <c:strCache>
                <c:ptCount val="3"/>
                <c:pt idx="0">
                  <c:v>收入的钱款：</c:v>
                </c:pt>
              </c:strCache>
            </c:strRef>
          </c:cat>
          <c:val>
            <c:numRef>
              <c:f>大学预算!$C$6</c:f>
              <c:numCache>
                <c:formatCode>\¥#,##0;\¥\-#,##0</c:formatCode>
                <c:ptCount val="1"/>
                <c:pt idx="0">
                  <c:v>21500</c:v>
                </c:pt>
              </c:numCache>
            </c:numRef>
          </c:val>
        </c:ser>
        <c:ser>
          <c:idx val="1"/>
          <c:order val="1"/>
          <c:tx>
            <c:strRef>
              <c:f>"开支"</c:f>
              <c:strCache>
                <c:ptCount val="1"/>
                <c:pt idx="0">
                  <c:v>开支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0165861513687601"/>
                  <c:y val="0.565727329858415"/>
                </c:manualLayout>
              </c:layout>
              <c:numFmt formatCode="\¥#,##0_);[Red]\(\¥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Microsoft YaHei UI" panose="020B0503020204020204" pitchFamily="34" charset="-122"/>
                      <a:ea typeface="Microsoft YaHei UI" panose="020B0503020204020204" pitchFamily="34" charset="-122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748792270531"/>
                      <c:h val="0.49323943661971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大学预算!$F$8</c:f>
              <c:numCache>
                <c:formatCode>_ \¥* #,##0.00_ ;_ \¥* \-#,##0.00_ ;_ \¥* "-"??_ ;_ @_ </c:formatCode>
                <c:ptCount val="1"/>
                <c:pt idx="0">
                  <c:v>20810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8"/>
        <c:axId val="93774304"/>
        <c:axId val="93774864"/>
      </c:barChart>
      <c:catAx>
        <c:axId val="9377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93774864"/>
        <c:crosses val="autoZero"/>
        <c:auto val="1"/>
        <c:lblAlgn val="ctr"/>
        <c:lblOffset val="100"/>
        <c:noMultiLvlLbl val="0"/>
      </c:catAx>
      <c:valAx>
        <c:axId val="93774864"/>
        <c:scaling>
          <c:orientation val="minMax"/>
          <c:min val="0"/>
        </c:scaling>
        <c:delete val="1"/>
        <c:axPos val="l"/>
        <c:numFmt formatCode="\¥#,##0;\¥\-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937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3"/>
          <c:y val="0.0187793427230047"/>
          <c:w val="0.540838509174599"/>
          <c:h val="0.175090754500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100" b="0" i="0" u="none" strike="noStrike" kern="1200" spc="4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lang="zh-CN">
          <a:solidFill>
            <a:schemeClr val="bg1"/>
          </a:solidFill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1885950</xdr:colOff>
      <xdr:row>1</xdr:row>
      <xdr:rowOff>0</xdr:rowOff>
    </xdr:from>
    <xdr:to>
      <xdr:col>4</xdr:col>
      <xdr:colOff>1495425</xdr:colOff>
      <xdr:row>4</xdr:row>
      <xdr:rowOff>66675</xdr:rowOff>
    </xdr:to>
    <xdr:graphicFrame>
      <xdr:nvGraphicFramePr>
        <xdr:cNvPr id="5" name="收入/支出的钱款" descr="显示每月收入总额与支出总额的柱形图。" title="收入的钱款与支出的钱款"/>
        <xdr:cNvGraphicFramePr/>
      </xdr:nvGraphicFramePr>
      <xdr:xfrm>
        <a:off x="2105025" y="180975"/>
        <a:ext cx="3086100" cy="1352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" displayName="MonthlyIncome" ref="B11:C16" totalsRowCount="1">
  <autoFilter ref="B11:C15">
    <filterColumn colId="0" hiddenButton="1"/>
    <filterColumn colId="1" hiddenButton="1"/>
  </autoFilter>
  <tableColumns count="2">
    <tableColumn id="1" name="项目" totalsRowLabel="总计"/>
    <tableColumn id="2" name="金额" totalsRowFunction="sum"/>
  </tableColumns>
  <tableStyleInfo name="收入的钱款" showFirstColumn="0" showLastColumn="0" showRowStripes="1" showColumnStripes="0"/>
</table>
</file>

<file path=xl/tables/table2.xml><?xml version="1.0" encoding="utf-8"?>
<table xmlns="http://schemas.openxmlformats.org/spreadsheetml/2006/main" id="14" name="MonthlyExpenses" displayName="MonthlyExpenses" ref="E11:F24">
  <autoFilter ref="E11:F24">
    <filterColumn colId="0" hiddenButton="1"/>
    <filterColumn colId="1" hiddenButton="1"/>
  </autoFilter>
  <tableColumns count="2">
    <tableColumn id="1" name="项目" totalsRowLabel="Total"/>
    <tableColumn id="2" name="金额" totalsRowFunction="sum"/>
  </tableColumns>
  <tableStyleInfo name="支出的钱款" showFirstColumn="0" showLastColumn="0" showRowStripes="1" showColumnStripes="0"/>
</table>
</file>

<file path=xl/tables/table3.xml><?xml version="1.0" encoding="utf-8"?>
<table xmlns="http://schemas.openxmlformats.org/spreadsheetml/2006/main" id="16" name="SemesterExpenses" displayName="SemesterExpenses" ref="B19:C24" totalsRowCount="1">
  <autoFilter ref="B19:C23">
    <filterColumn colId="0" hiddenButton="1"/>
    <filterColumn colId="1" hiddenButton="1"/>
  </autoFilter>
  <tableColumns count="2">
    <tableColumn id="1" name="项目" totalsRowLabel="总计"/>
    <tableColumn id="2" name="金额" totalsRowFunction="sum"/>
  </tableColumns>
  <tableStyleInfo name="学期开支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 autoPageBreaks="0"/>
  </sheetPr>
  <dimension ref="A1:G24"/>
  <sheetViews>
    <sheetView showGridLines="0" tabSelected="1" workbookViewId="0">
      <selection activeCell="L26" sqref="L26"/>
    </sheetView>
  </sheetViews>
  <sheetFormatPr defaultColWidth="9.22222222222222" defaultRowHeight="21.75" customHeight="1" outlineLevelCol="6"/>
  <cols>
    <col min="1" max="1" width="2.55555555555556" style="2" customWidth="1"/>
    <col min="2" max="2" width="23" style="3" customWidth="1"/>
    <col min="3" max="3" width="16.7777777777778" style="4" customWidth="1"/>
    <col min="4" max="4" width="0.777777777777778" style="2" customWidth="1"/>
    <col min="5" max="5" width="35.4444444444444" style="3" customWidth="1"/>
    <col min="6" max="6" width="13" style="4" customWidth="1"/>
    <col min="7" max="7" width="2.55555555555556" style="2" customWidth="1"/>
    <col min="8" max="16384" width="9.22222222222222" style="5"/>
  </cols>
  <sheetData>
    <row r="1" ht="14.25" customHeight="1" spans="1:7">
      <c r="A1" s="6"/>
      <c r="B1" s="7"/>
      <c r="C1" s="8"/>
      <c r="D1" s="9"/>
      <c r="E1" s="10"/>
      <c r="F1" s="8"/>
      <c r="G1" s="11"/>
    </row>
    <row r="2" s="1" customFormat="1" ht="33.75" customHeight="1" spans="1:7">
      <c r="A2" s="12"/>
      <c r="B2" s="13" t="s">
        <v>0</v>
      </c>
      <c r="C2" s="14"/>
      <c r="D2" s="12"/>
      <c r="E2" s="7"/>
      <c r="F2" s="14"/>
      <c r="G2" s="12"/>
    </row>
    <row r="3" s="1" customFormat="1" ht="33.75" customHeight="1" spans="1:7">
      <c r="A3" s="12"/>
      <c r="B3" s="13"/>
      <c r="C3" s="15"/>
      <c r="D3" s="12"/>
      <c r="E3" s="16" t="s">
        <v>1</v>
      </c>
      <c r="F3" s="17">
        <v>5</v>
      </c>
      <c r="G3" s="12"/>
    </row>
    <row r="4" s="1" customFormat="1" ht="33.75" customHeight="1" spans="1:7">
      <c r="A4" s="12"/>
      <c r="B4" s="13"/>
      <c r="C4" s="15"/>
      <c r="D4" s="12"/>
      <c r="E4" s="16" t="s">
        <v>2</v>
      </c>
      <c r="F4" s="18">
        <f>MoneyComingIn-(SemesterMonthlyCost+TotalExpenses)</f>
        <v>690</v>
      </c>
      <c r="G4" s="12"/>
    </row>
    <row r="5" s="1" customFormat="1" ht="9" customHeight="1" spans="1:7">
      <c r="A5" s="12"/>
      <c r="B5" s="7"/>
      <c r="C5" s="15"/>
      <c r="D5" s="12"/>
      <c r="E5" s="7"/>
      <c r="F5" s="14"/>
      <c r="G5" s="12"/>
    </row>
    <row r="6" s="1" customFormat="1" ht="33.75" customHeight="1" spans="1:7">
      <c r="A6" s="19"/>
      <c r="B6" s="20" t="s">
        <v>3</v>
      </c>
      <c r="C6" s="21">
        <f>TotalMonthlyIncome</f>
        <v>21500</v>
      </c>
      <c r="D6" s="12"/>
      <c r="E6" s="22" t="s">
        <v>4</v>
      </c>
      <c r="F6" s="23">
        <f>TotalMonthlyExpenses</f>
        <v>9200</v>
      </c>
      <c r="G6" s="12"/>
    </row>
    <row r="7" s="1" customFormat="1" ht="33.75" customHeight="1" spans="1:7">
      <c r="A7" s="19"/>
      <c r="B7" s="20"/>
      <c r="C7" s="21"/>
      <c r="D7" s="12"/>
      <c r="E7" s="24" t="s">
        <v>5</v>
      </c>
      <c r="F7" s="25">
        <f>SemesterMonthlyCost</f>
        <v>11610</v>
      </c>
      <c r="G7" s="12"/>
    </row>
    <row r="8" s="1" customFormat="1" ht="14.25" customHeight="1" spans="1:7">
      <c r="A8" s="12"/>
      <c r="B8" s="7"/>
      <c r="C8" s="14"/>
      <c r="D8" s="6"/>
      <c r="E8" s="7"/>
      <c r="F8" s="26">
        <f>SUM(F6:F7)</f>
        <v>20810</v>
      </c>
      <c r="G8" s="12"/>
    </row>
    <row r="9" s="1" customFormat="1" ht="14.25" customHeight="1" spans="1:7">
      <c r="A9" s="27"/>
      <c r="B9" s="3"/>
      <c r="C9" s="4"/>
      <c r="D9" s="27"/>
      <c r="E9" s="3"/>
      <c r="F9" s="28"/>
      <c r="G9" s="27"/>
    </row>
    <row r="10" s="1" customFormat="1" customHeight="1" spans="1:7">
      <c r="A10" s="27"/>
      <c r="B10" s="29" t="s">
        <v>6</v>
      </c>
      <c r="C10" s="28"/>
      <c r="D10" s="27"/>
      <c r="E10" s="29" t="s">
        <v>7</v>
      </c>
      <c r="F10" s="28"/>
      <c r="G10" s="27"/>
    </row>
    <row r="11" customHeight="1" spans="2:6">
      <c r="B11" s="30" t="s">
        <v>8</v>
      </c>
      <c r="C11" s="31" t="s">
        <v>9</v>
      </c>
      <c r="E11" s="30" t="s">
        <v>8</v>
      </c>
      <c r="F11" s="31" t="s">
        <v>9</v>
      </c>
    </row>
    <row r="12" customHeight="1" spans="2:6">
      <c r="B12" s="32" t="s">
        <v>10</v>
      </c>
      <c r="C12" s="33">
        <v>8500</v>
      </c>
      <c r="D12" s="34"/>
      <c r="E12" s="32" t="s">
        <v>11</v>
      </c>
      <c r="F12" s="33">
        <v>2800</v>
      </c>
    </row>
    <row r="13" customHeight="1" spans="2:6">
      <c r="B13" s="32" t="s">
        <v>12</v>
      </c>
      <c r="C13" s="33">
        <f>60000/5</f>
        <v>12000</v>
      </c>
      <c r="D13" s="34"/>
      <c r="E13" s="32" t="s">
        <v>13</v>
      </c>
      <c r="F13" s="33">
        <v>350</v>
      </c>
    </row>
    <row r="14" customHeight="1" spans="2:6">
      <c r="B14" s="32" t="s">
        <v>14</v>
      </c>
      <c r="C14" s="33">
        <v>1000</v>
      </c>
      <c r="D14" s="34"/>
      <c r="E14" s="32" t="s">
        <v>15</v>
      </c>
      <c r="F14" s="33">
        <v>400</v>
      </c>
    </row>
    <row r="15" customHeight="1" spans="2:6">
      <c r="B15" s="32" t="s">
        <v>16</v>
      </c>
      <c r="C15" s="33">
        <v>0</v>
      </c>
      <c r="D15" s="34"/>
      <c r="E15" s="32" t="s">
        <v>17</v>
      </c>
      <c r="F15" s="33">
        <v>750</v>
      </c>
    </row>
    <row r="16" customHeight="1" spans="2:6">
      <c r="B16" s="32" t="s">
        <v>18</v>
      </c>
      <c r="C16" s="33">
        <f>SUBTOTAL(109,MonthlyIncome[金额])</f>
        <v>21500</v>
      </c>
      <c r="D16" s="34"/>
      <c r="E16" s="32" t="s">
        <v>19</v>
      </c>
      <c r="F16" s="33">
        <v>2400</v>
      </c>
    </row>
    <row r="17" customHeight="1" spans="3:6">
      <c r="C17" s="35"/>
      <c r="D17" s="34"/>
      <c r="E17" s="32" t="s">
        <v>20</v>
      </c>
      <c r="F17" s="33">
        <v>550</v>
      </c>
    </row>
    <row r="18" customHeight="1" spans="2:6">
      <c r="B18" s="29" t="s">
        <v>21</v>
      </c>
      <c r="D18" s="34"/>
      <c r="E18" s="32" t="s">
        <v>22</v>
      </c>
      <c r="F18" s="33">
        <v>400</v>
      </c>
    </row>
    <row r="19" customHeight="1" spans="2:6">
      <c r="B19" s="30" t="s">
        <v>8</v>
      </c>
      <c r="C19" s="31" t="s">
        <v>9</v>
      </c>
      <c r="D19" s="34"/>
      <c r="E19" s="32" t="s">
        <v>23</v>
      </c>
      <c r="F19" s="33">
        <v>250</v>
      </c>
    </row>
    <row r="20" customHeight="1" spans="2:6">
      <c r="B20" s="32" t="s">
        <v>24</v>
      </c>
      <c r="C20" s="33">
        <v>45000</v>
      </c>
      <c r="D20" s="34"/>
      <c r="E20" s="32" t="s">
        <v>25</v>
      </c>
      <c r="F20" s="33">
        <v>350</v>
      </c>
    </row>
    <row r="21" customHeight="1" spans="2:6">
      <c r="B21" s="32" t="s">
        <v>26</v>
      </c>
      <c r="C21" s="33">
        <v>5250</v>
      </c>
      <c r="D21" s="34"/>
      <c r="E21" s="32" t="s">
        <v>27</v>
      </c>
      <c r="F21" s="33">
        <v>200</v>
      </c>
    </row>
    <row r="22" customHeight="1" spans="2:6">
      <c r="B22" s="32" t="s">
        <v>28</v>
      </c>
      <c r="C22" s="33">
        <v>6000</v>
      </c>
      <c r="D22" s="34"/>
      <c r="E22" s="32" t="s">
        <v>29</v>
      </c>
      <c r="F22" s="33">
        <v>300</v>
      </c>
    </row>
    <row r="23" customHeight="1" spans="2:6">
      <c r="B23" s="32" t="s">
        <v>30</v>
      </c>
      <c r="C23" s="33">
        <v>1800</v>
      </c>
      <c r="D23" s="34"/>
      <c r="E23" s="32" t="s">
        <v>31</v>
      </c>
      <c r="F23" s="33">
        <v>250</v>
      </c>
    </row>
    <row r="24" customHeight="1" spans="2:6">
      <c r="B24" s="32" t="s">
        <v>18</v>
      </c>
      <c r="C24" s="33">
        <f>SUBTOTAL(109,SemesterExpenses[金额])</f>
        <v>58050</v>
      </c>
      <c r="D24" s="34"/>
      <c r="E24" s="32" t="s">
        <v>32</v>
      </c>
      <c r="F24" s="33">
        <v>200</v>
      </c>
    </row>
  </sheetData>
  <mergeCells count="3">
    <mergeCell ref="B2:B4"/>
    <mergeCell ref="B6:B7"/>
    <mergeCell ref="C6:C7"/>
  </mergeCells>
  <conditionalFormatting sqref="F12:F24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{60635a6d-df70-4f98-9ca1-6b15e311cf9d}</x14:id>
        </ext>
      </extLst>
    </cfRule>
  </conditionalFormatting>
  <printOptions horizontalCentered="1"/>
  <pageMargins left="0.699305555555556" right="0.699305555555556" top="0.75" bottom="0.75" header="0.3" footer="0.3"/>
  <pageSetup paperSize="1" scale="77" fitToHeight="0" orientation="portrait"/>
  <headerFooter/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635a6d-df70-4f98-9ca1-6b15e311cf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大学预算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yexue12356</cp:lastModifiedBy>
  <dcterms:created xsi:type="dcterms:W3CDTF">2013-12-24T07:13:00Z</dcterms:created>
  <dcterms:modified xsi:type="dcterms:W3CDTF">2017-12-21T01:18:29Z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