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295" windowHeight="12630"/>
  </bookViews>
  <sheets>
    <sheet name="仪表盘" sheetId="3" r:id="rId1"/>
    <sheet name="数据输入" sheetId="2" r:id="rId2"/>
    <sheet name="目标管理" sheetId="1" r:id="rId3"/>
  </sheets>
  <definedNames>
    <definedName name="开始日期">仪表盘!$B$8</definedName>
  </definedNames>
  <calcPr calcId="144525" concurrentCalc="0"/>
</workbook>
</file>

<file path=xl/sharedStrings.xml><?xml version="1.0" encoding="utf-8"?>
<sst xmlns="http://schemas.openxmlformats.org/spreadsheetml/2006/main" count="30">
  <si>
    <t>初始明细及目标</t>
  </si>
  <si>
    <t>目标实施综合进度</t>
  </si>
  <si>
    <t>目标1</t>
  </si>
  <si>
    <t>开始日期</t>
  </si>
  <si>
    <t>目标金额</t>
  </si>
  <si>
    <t>目标日期</t>
  </si>
  <si>
    <t>总天数</t>
  </si>
  <si>
    <t>目标2</t>
  </si>
  <si>
    <t>目标3</t>
  </si>
  <si>
    <t>收入日期</t>
  </si>
  <si>
    <t>收入项目</t>
  </si>
  <si>
    <t>收入金额</t>
  </si>
  <si>
    <t>收入1</t>
  </si>
  <si>
    <t>收入2</t>
  </si>
  <si>
    <t>收入3</t>
  </si>
  <si>
    <t>目标</t>
  </si>
  <si>
    <t>名称</t>
  </si>
  <si>
    <t>金额</t>
  </si>
  <si>
    <t>储蓄比例</t>
  </si>
  <si>
    <t>目前储蓄金额</t>
  </si>
  <si>
    <t>起始日期</t>
  </si>
  <si>
    <t>天数</t>
  </si>
  <si>
    <t>剩余时间</t>
  </si>
  <si>
    <t>平均每天储蓄</t>
  </si>
  <si>
    <t>平均每周储蓄</t>
  </si>
  <si>
    <t>平均每月储蓄</t>
  </si>
  <si>
    <t>完成进度</t>
  </si>
  <si>
    <t>kindle</t>
  </si>
  <si>
    <t>笔记本</t>
  </si>
  <si>
    <t>金鹅账户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</si>
</sst>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);[Red]\(0\)"/>
    <numFmt numFmtId="178" formatCode="[$¥-804]#,##0_);[Red]\([$¥-804]#,##0\)"/>
  </numFmts>
  <fonts count="31">
    <font>
      <sz val="11"/>
      <color theme="1"/>
      <name val="等线"/>
      <charset val="134"/>
      <scheme val="minor"/>
    </font>
    <font>
      <sz val="11"/>
      <color theme="2" tint="-0.749992370372631"/>
      <name val="等线"/>
      <charset val="134"/>
      <scheme val="minor"/>
    </font>
    <font>
      <sz val="9"/>
      <color theme="5" tint="-0.249977111117893"/>
      <name val="Microsoft YaHei UI Light"/>
      <charset val="134"/>
    </font>
    <font>
      <sz val="9"/>
      <color theme="1"/>
      <name val="等线"/>
      <charset val="134"/>
      <scheme val="minor"/>
    </font>
    <font>
      <b/>
      <sz val="8"/>
      <color theme="3" tint="0.249977111117893"/>
      <name val="Microsoft YaHei UI"/>
      <charset val="134"/>
    </font>
    <font>
      <sz val="8"/>
      <color theme="3" tint="-0.249977111117893"/>
      <name val="Microsoft YaHei UI"/>
      <charset val="134"/>
    </font>
    <font>
      <b/>
      <sz val="14"/>
      <color theme="6"/>
      <name val="Microsoft YaHei UI"/>
      <charset val="134"/>
    </font>
    <font>
      <b/>
      <sz val="14"/>
      <color theme="5" tint="0.399975585192419"/>
      <name val="Microsoft YaHei UI"/>
      <charset val="134"/>
    </font>
    <font>
      <sz val="11"/>
      <color theme="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8"/>
      <color theme="6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rgb="FFFF0000"/>
      </bottom>
      <diagonal/>
    </border>
    <border>
      <left/>
      <right style="medium">
        <color theme="3" tint="0.749961851863155"/>
      </right>
      <top/>
      <bottom/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 tint="-0.14996795556505"/>
      </top>
      <bottom/>
      <diagonal/>
    </border>
    <border>
      <left style="thin">
        <color theme="0" tint="-0.14996795556505"/>
      </left>
      <right style="thin">
        <color theme="0" tint="-0.14996795556505"/>
      </right>
      <top style="thin">
        <color theme="0" tint="-0.14996795556505"/>
      </top>
      <bottom style="thin">
        <color theme="0" tint="-0.1499679555650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11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3">
      <alignment horizontal="left" vertical="center"/>
    </xf>
    <xf numFmtId="0" fontId="13" fillId="19" borderId="0" applyNumberFormat="0" applyBorder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28" fillId="22" borderId="5" applyNumberFormat="0" applyAlignment="0" applyProtection="0">
      <alignment vertical="center"/>
    </xf>
    <xf numFmtId="0" fontId="29" fillId="25" borderId="1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9" fontId="0" fillId="0" borderId="0" xfId="0" applyNumberFormat="1">
      <alignment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10" fontId="1" fillId="0" borderId="0" xfId="0" applyNumberFormat="1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4" fillId="0" borderId="0" xfId="23" applyFont="1" applyBorder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3" xfId="23" applyFont="1">
      <alignment horizontal="left" vertical="center"/>
    </xf>
    <xf numFmtId="14" fontId="6" fillId="0" borderId="4" xfId="15" applyNumberFormat="1" applyFont="1" applyBorder="1" applyAlignment="1">
      <alignment horizontal="left" vertical="center"/>
    </xf>
    <xf numFmtId="178" fontId="7" fillId="0" borderId="4" xfId="15" applyNumberFormat="1" applyFont="1" applyBorder="1" applyAlignment="1">
      <alignment horizontal="left" vertical="center"/>
    </xf>
    <xf numFmtId="14" fontId="7" fillId="0" borderId="4" xfId="15" applyNumberFormat="1" applyFont="1" applyBorder="1" applyAlignment="1">
      <alignment horizontal="left" vertical="center"/>
    </xf>
    <xf numFmtId="177" fontId="7" fillId="0" borderId="4" xfId="15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10" fontId="8" fillId="0" borderId="0" xfId="0" applyNumberFormat="1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数据 Labels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"需储蓄金额"</c:f>
              <c:strCache>
                <c:ptCount val="1"/>
                <c:pt idx="0">
                  <c:v>需储蓄金额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</c:dPt>
          <c:dLbls>
            <c:delete val="1"/>
          </c:dLbls>
          <c:val>
            <c:numRef>
              <c:f>{1}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913966208"/>
        <c:axId val="913965224"/>
      </c:barChart>
      <c:barChart>
        <c:barDir val="col"/>
        <c:grouping val="stacked"/>
        <c:varyColors val="0"/>
        <c:ser>
          <c:idx val="1"/>
          <c:order val="1"/>
          <c:tx>
            <c:strRef>
              <c:f>"进度"</c:f>
              <c:strCache>
                <c:ptCount val="1"/>
                <c:pt idx="0">
                  <c:v>进度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bg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仪表盘!$L$7</c:f>
              <c:numCache>
                <c:formatCode>0.00%</c:formatCode>
                <c:ptCount val="1"/>
                <c:pt idx="0">
                  <c:v>0.304838709677419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913030736"/>
        <c:axId val="913967848"/>
      </c:barChart>
      <c:catAx>
        <c:axId val="913966208"/>
        <c:scaling>
          <c:orientation val="minMax"/>
        </c:scaling>
        <c:delete val="1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13965224"/>
        <c:crosses val="autoZero"/>
        <c:auto val="1"/>
        <c:lblAlgn val="ctr"/>
        <c:lblOffset val="100"/>
        <c:noMultiLvlLbl val="0"/>
      </c:catAx>
      <c:valAx>
        <c:axId val="913965224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13966208"/>
        <c:crosses val="max"/>
        <c:crossBetween val="between"/>
      </c:valAx>
      <c:catAx>
        <c:axId val="913030736"/>
        <c:scaling>
          <c:orientation val="minMax"/>
        </c:scaling>
        <c:delete val="1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13967848"/>
        <c:crosses val="autoZero"/>
        <c:auto val="1"/>
        <c:lblAlgn val="ctr"/>
        <c:lblOffset val="100"/>
        <c:noMultiLvlLbl val="0"/>
      </c:catAx>
      <c:valAx>
        <c:axId val="91396784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1303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"需储蓄金额"</c:f>
              <c:strCache>
                <c:ptCount val="1"/>
                <c:pt idx="0">
                  <c:v>需储蓄金额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</c:dPt>
          <c:dLbls>
            <c:delete val="1"/>
          </c:dLbls>
          <c:val>
            <c:numRef>
              <c:f>{1}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817738016"/>
        <c:axId val="817734408"/>
      </c:barChart>
      <c:barChart>
        <c:barDir val="col"/>
        <c:grouping val="stacked"/>
        <c:varyColors val="0"/>
        <c:ser>
          <c:idx val="1"/>
          <c:order val="1"/>
          <c:tx>
            <c:strRef>
              <c:f>"进度"</c:f>
              <c:strCache>
                <c:ptCount val="1"/>
                <c:pt idx="0">
                  <c:v>进度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仪表盘!$L$18</c:f>
              <c:numCache>
                <c:formatCode>0.00%</c:formatCode>
                <c:ptCount val="1"/>
                <c:pt idx="0">
                  <c:v>0.0496125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916229600"/>
        <c:axId val="916232552"/>
      </c:barChart>
      <c:catAx>
        <c:axId val="817738016"/>
        <c:scaling>
          <c:orientation val="minMax"/>
        </c:scaling>
        <c:delete val="1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17734408"/>
        <c:crosses val="autoZero"/>
        <c:auto val="1"/>
        <c:lblAlgn val="ctr"/>
        <c:lblOffset val="100"/>
        <c:noMultiLvlLbl val="0"/>
      </c:catAx>
      <c:valAx>
        <c:axId val="817734408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817738016"/>
        <c:crosses val="max"/>
        <c:crossBetween val="between"/>
      </c:valAx>
      <c:catAx>
        <c:axId val="916229600"/>
        <c:scaling>
          <c:orientation val="minMax"/>
        </c:scaling>
        <c:delete val="1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16232552"/>
        <c:crosses val="autoZero"/>
        <c:auto val="1"/>
        <c:lblAlgn val="ctr"/>
        <c:lblOffset val="100"/>
        <c:noMultiLvlLbl val="0"/>
      </c:catAx>
      <c:valAx>
        <c:axId val="916232552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91622960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"需储蓄金额"</c:f>
              <c:strCache>
                <c:ptCount val="1"/>
                <c:pt idx="0">
                  <c:v>需储蓄金额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</c:dPt>
          <c:dLbls>
            <c:delete val="1"/>
          </c:dLbls>
          <c:val>
            <c:numRef>
              <c:f>{1}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758801408"/>
        <c:axId val="758793536"/>
      </c:barChart>
      <c:barChart>
        <c:barDir val="col"/>
        <c:grouping val="stacked"/>
        <c:varyColors val="0"/>
        <c:ser>
          <c:idx val="1"/>
          <c:order val="1"/>
          <c:tx>
            <c:strRef>
              <c:f>"进度"</c:f>
              <c:strCache>
                <c:ptCount val="1"/>
                <c:pt idx="0">
                  <c:v>进度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仪表盘!$L$28</c:f>
              <c:numCache>
                <c:formatCode>0.00%</c:formatCode>
                <c:ptCount val="1"/>
                <c:pt idx="0">
                  <c:v>0.00567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overlap val="100"/>
        <c:axId val="758795832"/>
        <c:axId val="758803048"/>
      </c:barChart>
      <c:catAx>
        <c:axId val="758801408"/>
        <c:scaling>
          <c:orientation val="minMax"/>
        </c:scaling>
        <c:delete val="1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58793536"/>
        <c:crosses val="autoZero"/>
        <c:auto val="1"/>
        <c:lblAlgn val="ctr"/>
        <c:lblOffset val="100"/>
        <c:noMultiLvlLbl val="0"/>
      </c:catAx>
      <c:valAx>
        <c:axId val="758793536"/>
        <c:scaling>
          <c:orientation val="minMax"/>
          <c:max val="1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58801408"/>
        <c:crosses val="max"/>
        <c:crossBetween val="between"/>
        <c:majorUnit val="0.2"/>
      </c:valAx>
      <c:catAx>
        <c:axId val="758795832"/>
        <c:scaling>
          <c:orientation val="minMax"/>
        </c:scaling>
        <c:delete val="1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58803048"/>
        <c:crosses val="autoZero"/>
        <c:auto val="1"/>
        <c:lblAlgn val="ctr"/>
        <c:lblOffset val="100"/>
        <c:noMultiLvlLbl val="0"/>
      </c:catAx>
      <c:valAx>
        <c:axId val="758803048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587958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3.jpeg"/><Relationship Id="rId8" Type="http://schemas.openxmlformats.org/officeDocument/2006/relationships/image" Target="../media/image2.jpeg"/><Relationship Id="rId7" Type="http://schemas.openxmlformats.org/officeDocument/2006/relationships/hyperlink" Target="#&#20202;&#34920;&#30424;!A1"/><Relationship Id="rId6" Type="http://schemas.openxmlformats.org/officeDocument/2006/relationships/hyperlink" Target="#&#30446;&#26631;&#31649;&#29702;!A1"/><Relationship Id="rId5" Type="http://schemas.openxmlformats.org/officeDocument/2006/relationships/hyperlink" Target="#&#25968;&#25454;&#36755;&#20837;!A1"/><Relationship Id="rId4" Type="http://schemas.openxmlformats.org/officeDocument/2006/relationships/image" Target="../media/image1.jpeg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&#30446;&#26631;&#31649;&#29702;!A1"/><Relationship Id="rId2" Type="http://schemas.openxmlformats.org/officeDocument/2006/relationships/hyperlink" Target="#&#25968;&#25454;&#36755;&#20837;!A1"/><Relationship Id="rId1" Type="http://schemas.openxmlformats.org/officeDocument/2006/relationships/hyperlink" Target="#&#20202;&#34920;&#30424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30446;&#26631;&#31649;&#29702;!A1"/><Relationship Id="rId2" Type="http://schemas.openxmlformats.org/officeDocument/2006/relationships/hyperlink" Target="#&#25968;&#25454;&#36755;&#20837;!A1"/><Relationship Id="rId1" Type="http://schemas.openxmlformats.org/officeDocument/2006/relationships/hyperlink" Target="#&#20202;&#34920;&#30424;!A1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8</xdr:col>
      <xdr:colOff>217599</xdr:colOff>
      <xdr:row>2</xdr:row>
      <xdr:rowOff>47171</xdr:rowOff>
    </xdr:to>
    <xdr:grpSp>
      <xdr:nvGrpSpPr>
        <xdr:cNvPr id="2" name="导航图形" descr="&quot;&quot;" title="导航图形"/>
        <xdr:cNvGrpSpPr>
          <a:grpSpLocks noChangeAspect="1"/>
        </xdr:cNvGrpSpPr>
      </xdr:nvGrpSpPr>
      <xdr:grpSpPr>
        <a:xfrm>
          <a:off x="0" y="0"/>
          <a:ext cx="7637145" cy="389890"/>
          <a:chOff x="9" y="0"/>
          <a:chExt cx="845" cy="44"/>
        </a:xfrm>
      </xdr:grpSpPr>
      <xdr:sp>
        <xdr:nvSpPr>
          <xdr:cNvPr id="3" name="任意多边形 8"/>
          <xdr:cNvSpPr/>
        </xdr:nvSpPr>
        <xdr:spPr>
          <a:xfrm>
            <a:off x="44" y="0"/>
            <a:ext cx="30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>
        <xdr:nvSpPr>
          <xdr:cNvPr id="4" name="自选图形 4"/>
          <xdr:cNvSpPr>
            <a:spLocks noChangeAspect="1" noChangeArrowheads="1" noTextEdit="1"/>
          </xdr:cNvSpPr>
        </xdr:nvSpPr>
        <xdr:spPr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5" name="矩形 4"/>
          <xdr:cNvSpPr>
            <a:spLocks noChangeArrowheads="1"/>
          </xdr:cNvSpPr>
        </xdr:nvSpPr>
        <xdr:spPr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6" name="任意多边形 9"/>
          <xdr:cNvSpPr/>
        </xdr:nvSpPr>
        <xdr:spPr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>
        <xdr:nvSpPr>
          <xdr:cNvPr id="7" name="任意多边形 10"/>
          <xdr:cNvSpPr>
            <a:spLocks noChangeArrowheads="1"/>
          </xdr:cNvSpPr>
        </xdr:nvSpPr>
        <xdr:spPr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</a:ln>
        </xdr:spPr>
      </xdr:sp>
      <xdr:sp>
        <xdr:nvSpPr>
          <xdr:cNvPr id="8" name="任意多边形 7"/>
          <xdr:cNvSpPr/>
        </xdr:nvSpPr>
        <xdr:spPr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3</xdr:col>
      <xdr:colOff>304800</xdr:colOff>
      <xdr:row>7</xdr:row>
      <xdr:rowOff>85725</xdr:rowOff>
    </xdr:from>
    <xdr:to>
      <xdr:col>4</xdr:col>
      <xdr:colOff>514350</xdr:colOff>
      <xdr:row>14</xdr:row>
      <xdr:rowOff>19050</xdr:rowOff>
    </xdr:to>
    <xdr:pic>
      <xdr:nvPicPr>
        <xdr:cNvPr id="23" name="图片 22" descr="https://timgsa.baidu.com/timg?image&amp;quality=80&amp;size=b9999_10000&amp;sec=1513092417406&amp;di=9baf6749a32752f939189b148740b037&amp;imgtype=0&amp;src=http%3A%2F%2Fam.zdmimg.com%2F201512%2F21%2F5677b41a868bb.jpg_a200.jpg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695700" y="1333500"/>
          <a:ext cx="1343025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371475</xdr:colOff>
      <xdr:row>0</xdr:row>
      <xdr:rowOff>0</xdr:rowOff>
    </xdr:from>
    <xdr:to>
      <xdr:col>6</xdr:col>
      <xdr:colOff>314434</xdr:colOff>
      <xdr:row>2</xdr:row>
      <xdr:rowOff>8868</xdr:rowOff>
    </xdr:to>
    <xdr:grpSp>
      <xdr:nvGrpSpPr>
        <xdr:cNvPr id="22" name="组合 21"/>
        <xdr:cNvGrpSpPr/>
      </xdr:nvGrpSpPr>
      <xdr:grpSpPr>
        <a:xfrm>
          <a:off x="371475" y="0"/>
          <a:ext cx="5991225" cy="351155"/>
          <a:chOff x="371475" y="0"/>
          <a:chExt cx="5991334" cy="370818"/>
        </a:xfrm>
      </xdr:grpSpPr>
      <xdr:sp>
        <xdr:nvSpPr>
          <xdr:cNvPr id="17" name="减重跟踪器" descr="导航按钮" title="减重跟踪器">
            <a:hlinkClick xmlns:r="http://schemas.openxmlformats.org/officeDocument/2006/relationships" r:id="rId5"/>
          </xdr:cNvPr>
          <xdr:cNvSpPr/>
        </xdr:nvSpPr>
        <xdr:spPr>
          <a:xfrm>
            <a:off x="2552700" y="0"/>
            <a:ext cx="2390884" cy="35176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zh-CN" altLang="en-US" sz="1100" b="1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数据输入</a:t>
            </a:r>
            <a:endParaRPr lang="zh-CN" altLang="zh-CN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sp>
        <xdr:nvSpPr>
          <xdr:cNvPr id="20" name="减重跟踪器" descr="导航按钮" title="减重跟踪器">
            <a:hlinkClick xmlns:r="http://schemas.openxmlformats.org/officeDocument/2006/relationships" r:id="rId6"/>
          </xdr:cNvPr>
          <xdr:cNvSpPr/>
        </xdr:nvSpPr>
        <xdr:spPr>
          <a:xfrm>
            <a:off x="3971925" y="19050"/>
            <a:ext cx="2390884" cy="35176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zh-CN" altLang="en-US" sz="1100" b="1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目标管理</a:t>
            </a:r>
            <a:endParaRPr lang="zh-CN" altLang="zh-CN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sp>
        <xdr:nvSpPr>
          <xdr:cNvPr id="16" name="减重跟踪器" descr="导航按钮" title="减重跟踪器">
            <a:hlinkClick xmlns:r="http://schemas.openxmlformats.org/officeDocument/2006/relationships" r:id="rId7"/>
          </xdr:cNvPr>
          <xdr:cNvSpPr/>
        </xdr:nvSpPr>
        <xdr:spPr>
          <a:xfrm>
            <a:off x="371475" y="19050"/>
            <a:ext cx="2390884" cy="35176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zh-CN" altLang="en-US" sz="1100" b="1">
                <a:solidFill>
                  <a:schemeClr val="accent2">
                    <a:lumMod val="75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仪表盘</a:t>
            </a:r>
            <a:endParaRPr lang="zh-CN" altLang="zh-CN">
              <a:solidFill>
                <a:schemeClr val="accent2">
                  <a:lumMod val="75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twoCellAnchor editAs="oneCell">
    <xdr:from>
      <xdr:col>3</xdr:col>
      <xdr:colOff>314326</xdr:colOff>
      <xdr:row>20</xdr:row>
      <xdr:rowOff>76200</xdr:rowOff>
    </xdr:from>
    <xdr:to>
      <xdr:col>4</xdr:col>
      <xdr:colOff>507151</xdr:colOff>
      <xdr:row>24</xdr:row>
      <xdr:rowOff>209551</xdr:rowOff>
    </xdr:to>
    <xdr:pic>
      <xdr:nvPicPr>
        <xdr:cNvPr id="24" name="图片 23" descr="http://file.nxing.cn/uploads/uploads/2016/11/23/0000020/20161123173012067767ad5-size1847x1332.jpeg"/>
        <xdr:cNvPicPr>
          <a:picLocks noChangeAspect="1" noChangeArrowheads="1"/>
        </xdr:cNvPicPr>
      </xdr:nvPicPr>
      <xdr:blipFill>
        <a:blip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89" t="11038" r="13896" b="9091"/>
        <a:stretch>
          <a:fillRect/>
        </a:stretch>
      </xdr:blipFill>
      <xdr:spPr>
        <a:xfrm>
          <a:off x="3705225" y="3686175"/>
          <a:ext cx="1325880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30</xdr:row>
      <xdr:rowOff>28574</xdr:rowOff>
    </xdr:from>
    <xdr:to>
      <xdr:col>4</xdr:col>
      <xdr:colOff>504825</xdr:colOff>
      <xdr:row>35</xdr:row>
      <xdr:rowOff>6349</xdr:rowOff>
    </xdr:to>
    <xdr:pic>
      <xdr:nvPicPr>
        <xdr:cNvPr id="25" name="图片 24" descr="http://imgsrc.baidu.com/image/c0%3Dshijue1%2C0%2C0%2C294%2C40/sign=39338cc3f8d3572c72ef949fe27a0952/10dfa9ec8a136327513219199b8fa0ec08fac739.jpg"/>
        <xdr:cNvPicPr>
          <a:picLocks noChangeAspect="1" noChangeArrowheads="1"/>
        </xdr:cNvPicPr>
      </xdr:nvPicPr>
      <xdr:blipFill>
        <a:blip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69" t="3294"/>
        <a:stretch>
          <a:fillRect/>
        </a:stretch>
      </xdr:blipFill>
      <xdr:spPr>
        <a:xfrm>
          <a:off x="3686175" y="5485765"/>
          <a:ext cx="1343025" cy="968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104774</xdr:colOff>
      <xdr:row>4</xdr:row>
      <xdr:rowOff>171450</xdr:rowOff>
    </xdr:from>
    <xdr:to>
      <xdr:col>10</xdr:col>
      <xdr:colOff>57149</xdr:colOff>
      <xdr:row>14</xdr:row>
      <xdr:rowOff>95250</xdr:rowOff>
    </xdr:to>
    <xdr:graphicFrame>
      <xdr:nvGraphicFramePr>
        <xdr:cNvPr id="27" name="图表 26"/>
        <xdr:cNvGraphicFramePr/>
      </xdr:nvGraphicFramePr>
      <xdr:xfrm>
        <a:off x="6152515" y="895350"/>
        <a:ext cx="2695575" cy="1781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18</xdr:row>
      <xdr:rowOff>0</xdr:rowOff>
    </xdr:from>
    <xdr:to>
      <xdr:col>9</xdr:col>
      <xdr:colOff>647699</xdr:colOff>
      <xdr:row>25</xdr:row>
      <xdr:rowOff>47625</xdr:rowOff>
    </xdr:to>
    <xdr:graphicFrame>
      <xdr:nvGraphicFramePr>
        <xdr:cNvPr id="28" name="图表 27"/>
        <xdr:cNvGraphicFramePr/>
      </xdr:nvGraphicFramePr>
      <xdr:xfrm>
        <a:off x="6181725" y="3267075"/>
        <a:ext cx="2571115" cy="13811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76201</xdr:colOff>
      <xdr:row>27</xdr:row>
      <xdr:rowOff>66675</xdr:rowOff>
    </xdr:from>
    <xdr:to>
      <xdr:col>9</xdr:col>
      <xdr:colOff>628651</xdr:colOff>
      <xdr:row>35</xdr:row>
      <xdr:rowOff>28575</xdr:rowOff>
    </xdr:to>
    <xdr:graphicFrame>
      <xdr:nvGraphicFramePr>
        <xdr:cNvPr id="29" name="图表 28"/>
        <xdr:cNvGraphicFramePr/>
      </xdr:nvGraphicFramePr>
      <xdr:xfrm>
        <a:off x="6124575" y="5010150"/>
        <a:ext cx="2609850" cy="1466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514351</xdr:colOff>
      <xdr:row>7</xdr:row>
      <xdr:rowOff>38100</xdr:rowOff>
    </xdr:from>
    <xdr:to>
      <xdr:col>13</xdr:col>
      <xdr:colOff>171450</xdr:colOff>
      <xdr:row>10</xdr:row>
      <xdr:rowOff>142874</xdr:rowOff>
    </xdr:to>
    <xdr:sp>
      <xdr:nvSpPr>
        <xdr:cNvPr id="9" name="对话气泡: 圆角矩形 8"/>
        <xdr:cNvSpPr/>
      </xdr:nvSpPr>
      <xdr:spPr>
        <a:xfrm>
          <a:off x="9305925" y="1285875"/>
          <a:ext cx="1714500" cy="685165"/>
        </a:xfrm>
        <a:prstGeom prst="wedgeRoundRectCallout">
          <a:avLst>
            <a:gd name="adj1" fmla="val -67726"/>
            <a:gd name="adj2" fmla="val 75833"/>
            <a:gd name="adj3" fmla="val 16667"/>
          </a:avLst>
        </a:prstGeom>
        <a:solidFill>
          <a:schemeClr val="accent4">
            <a:alpha val="6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100" b="0">
              <a:latin typeface="黑体" panose="02010609060101010101" pitchFamily="49" charset="-122"/>
              <a:ea typeface="黑体" panose="02010609060101010101" pitchFamily="49" charset="-122"/>
            </a:rPr>
            <a:t>#Tips# </a:t>
          </a:r>
          <a:r>
            <a:rPr lang="zh-CN" altLang="en-US" sz="1100" b="0">
              <a:latin typeface="黑体" panose="02010609060101010101" pitchFamily="49" charset="-122"/>
              <a:ea typeface="黑体" panose="02010609060101010101" pitchFamily="49" charset="-122"/>
            </a:rPr>
            <a:t>财务蓄水池：你可以直观地看到自己离目标还有多远。</a:t>
          </a:r>
          <a:endParaRPr lang="zh-CN" altLang="en-US" sz="1100" b="0"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twoCellAnchor>
  <xdr:twoCellAnchor>
    <xdr:from>
      <xdr:col>1</xdr:col>
      <xdr:colOff>1609726</xdr:colOff>
      <xdr:row>15</xdr:row>
      <xdr:rowOff>28576</xdr:rowOff>
    </xdr:from>
    <xdr:to>
      <xdr:col>4</xdr:col>
      <xdr:colOff>133350</xdr:colOff>
      <xdr:row>17</xdr:row>
      <xdr:rowOff>171450</xdr:rowOff>
    </xdr:to>
    <xdr:sp>
      <xdr:nvSpPr>
        <xdr:cNvPr id="21" name="对话气泡: 圆角矩形 20"/>
        <xdr:cNvSpPr/>
      </xdr:nvSpPr>
      <xdr:spPr>
        <a:xfrm>
          <a:off x="2295525" y="2781300"/>
          <a:ext cx="2362200" cy="485775"/>
        </a:xfrm>
        <a:prstGeom prst="wedgeRoundRectCallout">
          <a:avLst>
            <a:gd name="adj1" fmla="val 37549"/>
            <a:gd name="adj2" fmla="val -71695"/>
            <a:gd name="adj3" fmla="val 16667"/>
          </a:avLst>
        </a:prstGeom>
        <a:solidFill>
          <a:schemeClr val="accent4">
            <a:alpha val="6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100" b="0">
              <a:latin typeface="黑体" panose="02010609060101010101" pitchFamily="49" charset="-122"/>
              <a:ea typeface="黑体" panose="02010609060101010101" pitchFamily="49" charset="-122"/>
            </a:rPr>
            <a:t>#Tips# </a:t>
          </a:r>
          <a:r>
            <a:rPr lang="zh-CN" altLang="en-US" sz="1100" b="0">
              <a:latin typeface="黑体" panose="02010609060101010101" pitchFamily="49" charset="-122"/>
              <a:ea typeface="黑体" panose="02010609060101010101" pitchFamily="49" charset="-122"/>
            </a:rPr>
            <a:t>梦想相册：收集关于梦想的照片，目标具象化。</a:t>
          </a:r>
          <a:endParaRPr lang="zh-CN" altLang="en-US" sz="1100" b="0"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twoCellAnchor>
  <xdr:twoCellAnchor>
    <xdr:from>
      <xdr:col>10</xdr:col>
      <xdr:colOff>542926</xdr:colOff>
      <xdr:row>21</xdr:row>
      <xdr:rowOff>200025</xdr:rowOff>
    </xdr:from>
    <xdr:to>
      <xdr:col>13</xdr:col>
      <xdr:colOff>200025</xdr:colOff>
      <xdr:row>28</xdr:row>
      <xdr:rowOff>76200</xdr:rowOff>
    </xdr:to>
    <xdr:sp>
      <xdr:nvSpPr>
        <xdr:cNvPr id="26" name="对话气泡: 圆角矩形 25"/>
        <xdr:cNvSpPr/>
      </xdr:nvSpPr>
      <xdr:spPr>
        <a:xfrm>
          <a:off x="9334500" y="3981450"/>
          <a:ext cx="1714500" cy="1209675"/>
        </a:xfrm>
        <a:prstGeom prst="wedgeRoundRectCallout">
          <a:avLst>
            <a:gd name="adj1" fmla="val -66059"/>
            <a:gd name="adj2" fmla="val 18963"/>
            <a:gd name="adj3" fmla="val 16667"/>
          </a:avLst>
        </a:prstGeom>
        <a:solidFill>
          <a:schemeClr val="accent4">
            <a:alpha val="6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100" b="0">
              <a:latin typeface="黑体" panose="02010609060101010101" pitchFamily="49" charset="-122"/>
              <a:ea typeface="黑体" panose="02010609060101010101" pitchFamily="49" charset="-122"/>
            </a:rPr>
            <a:t>#Tips# </a:t>
          </a:r>
          <a:r>
            <a:rPr lang="zh-CN" altLang="en-US" sz="1100" b="0">
              <a:latin typeface="黑体" panose="02010609060101010101" pitchFamily="49" charset="-122"/>
              <a:ea typeface="黑体" panose="02010609060101010101" pitchFamily="49" charset="-122"/>
            </a:rPr>
            <a:t>仪表盘：所有数据无需编辑，将会通过数据输入及目标管理中的相关数据进行自动及时更新。。</a:t>
          </a:r>
          <a:endParaRPr lang="zh-CN" altLang="en-US" sz="1100" b="0"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493824</xdr:colOff>
      <xdr:row>2</xdr:row>
      <xdr:rowOff>47171</xdr:rowOff>
    </xdr:to>
    <xdr:grpSp>
      <xdr:nvGrpSpPr>
        <xdr:cNvPr id="2" name="导航图形" descr="&quot;&quot;" title="导航图形"/>
        <xdr:cNvGrpSpPr>
          <a:grpSpLocks noChangeAspect="1"/>
        </xdr:cNvGrpSpPr>
      </xdr:nvGrpSpPr>
      <xdr:grpSpPr>
        <a:xfrm>
          <a:off x="0" y="0"/>
          <a:ext cx="7637145" cy="389890"/>
          <a:chOff x="9" y="0"/>
          <a:chExt cx="845" cy="44"/>
        </a:xfrm>
      </xdr:grpSpPr>
      <xdr:sp>
        <xdr:nvSpPr>
          <xdr:cNvPr id="3" name="任意多边形 8"/>
          <xdr:cNvSpPr/>
        </xdr:nvSpPr>
        <xdr:spPr>
          <a:xfrm>
            <a:off x="44" y="0"/>
            <a:ext cx="30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>
        <xdr:nvSpPr>
          <xdr:cNvPr id="4" name="自选图形 4"/>
          <xdr:cNvSpPr>
            <a:spLocks noChangeAspect="1" noChangeArrowheads="1" noTextEdit="1"/>
          </xdr:cNvSpPr>
        </xdr:nvSpPr>
        <xdr:spPr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5" name="矩形 4"/>
          <xdr:cNvSpPr>
            <a:spLocks noChangeArrowheads="1"/>
          </xdr:cNvSpPr>
        </xdr:nvSpPr>
        <xdr:spPr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7" name="任意多边形 10"/>
          <xdr:cNvSpPr>
            <a:spLocks noChangeArrowheads="1"/>
          </xdr:cNvSpPr>
        </xdr:nvSpPr>
        <xdr:spPr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</a:ln>
        </xdr:spPr>
      </xdr:sp>
      <xdr:sp>
        <xdr:nvSpPr>
          <xdr:cNvPr id="8" name="任意多边形 7"/>
          <xdr:cNvSpPr/>
        </xdr:nvSpPr>
        <xdr:spPr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>
        <xdr:nvSpPr>
          <xdr:cNvPr id="6" name="任意多边形 9"/>
          <xdr:cNvSpPr/>
        </xdr:nvSpPr>
        <xdr:spPr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absolute">
    <xdr:from>
      <xdr:col>1</xdr:col>
      <xdr:colOff>47625</xdr:colOff>
      <xdr:row>0</xdr:row>
      <xdr:rowOff>0</xdr:rowOff>
    </xdr:from>
    <xdr:to>
      <xdr:col>8</xdr:col>
      <xdr:colOff>571609</xdr:colOff>
      <xdr:row>1</xdr:row>
      <xdr:rowOff>170793</xdr:rowOff>
    </xdr:to>
    <xdr:grpSp>
      <xdr:nvGrpSpPr>
        <xdr:cNvPr id="12" name="组合 11"/>
        <xdr:cNvGrpSpPr/>
      </xdr:nvGrpSpPr>
      <xdr:grpSpPr>
        <a:xfrm>
          <a:off x="438150" y="0"/>
          <a:ext cx="5905500" cy="341630"/>
          <a:chOff x="438150" y="0"/>
          <a:chExt cx="5905609" cy="351768"/>
        </a:xfrm>
      </xdr:grpSpPr>
      <xdr:sp>
        <xdr:nvSpPr>
          <xdr:cNvPr id="9" name="减重跟踪器" descr="导航按钮" title="减重跟踪器">
            <a:hlinkClick xmlns:r="http://schemas.openxmlformats.org/officeDocument/2006/relationships" r:id="rId1"/>
          </xdr:cNvPr>
          <xdr:cNvSpPr/>
        </xdr:nvSpPr>
        <xdr:spPr>
          <a:xfrm>
            <a:off x="438150" y="0"/>
            <a:ext cx="2390884" cy="35176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zh-CN" altLang="en-US" sz="1100" b="1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仪表盘</a:t>
            </a:r>
            <a:endParaRPr lang="zh-CN" altLang="zh-CN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sp>
        <xdr:nvSpPr>
          <xdr:cNvPr id="10" name="减重跟踪器" descr="导航按钮" title="减重跟踪器">
            <a:hlinkClick xmlns:r="http://schemas.openxmlformats.org/officeDocument/2006/relationships" r:id="rId2"/>
          </xdr:cNvPr>
          <xdr:cNvSpPr/>
        </xdr:nvSpPr>
        <xdr:spPr>
          <a:xfrm>
            <a:off x="2476500" y="0"/>
            <a:ext cx="2390884" cy="35176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zh-CN" altLang="en-US" sz="1100" b="1">
                <a:solidFill>
                  <a:schemeClr val="accent2">
                    <a:lumMod val="75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数据输入</a:t>
            </a:r>
            <a:endParaRPr lang="zh-CN" altLang="zh-CN">
              <a:solidFill>
                <a:schemeClr val="accent2">
                  <a:lumMod val="75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  <xdr:sp>
        <xdr:nvSpPr>
          <xdr:cNvPr id="11" name="减重跟踪器" descr="导航按钮" title="减重跟踪器">
            <a:hlinkClick xmlns:r="http://schemas.openxmlformats.org/officeDocument/2006/relationships" r:id="rId3"/>
          </xdr:cNvPr>
          <xdr:cNvSpPr/>
        </xdr:nvSpPr>
        <xdr:spPr>
          <a:xfrm>
            <a:off x="3952875" y="0"/>
            <a:ext cx="2390884" cy="35176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zh-CN" altLang="en-US" sz="1100" b="1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目标管理</a:t>
            </a:r>
            <a:endParaRPr lang="zh-CN" altLang="zh-CN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  <xdr:twoCellAnchor>
    <xdr:from>
      <xdr:col>8</xdr:col>
      <xdr:colOff>419100</xdr:colOff>
      <xdr:row>1</xdr:row>
      <xdr:rowOff>123825</xdr:rowOff>
    </xdr:from>
    <xdr:to>
      <xdr:col>11</xdr:col>
      <xdr:colOff>76199</xdr:colOff>
      <xdr:row>5</xdr:row>
      <xdr:rowOff>133350</xdr:rowOff>
    </xdr:to>
    <xdr:sp>
      <xdr:nvSpPr>
        <xdr:cNvPr id="13" name="对话气泡: 圆角矩形 12"/>
        <xdr:cNvSpPr/>
      </xdr:nvSpPr>
      <xdr:spPr>
        <a:xfrm>
          <a:off x="6191250" y="295275"/>
          <a:ext cx="1713865" cy="942975"/>
        </a:xfrm>
        <a:prstGeom prst="wedgeRoundRectCallout">
          <a:avLst>
            <a:gd name="adj1" fmla="val -66059"/>
            <a:gd name="adj2" fmla="val 18963"/>
            <a:gd name="adj3" fmla="val 16667"/>
          </a:avLst>
        </a:prstGeom>
        <a:solidFill>
          <a:schemeClr val="accent4">
            <a:alpha val="6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100" b="0">
              <a:latin typeface="黑体" panose="02010609060101010101" pitchFamily="49" charset="-122"/>
              <a:ea typeface="黑体" panose="02010609060101010101" pitchFamily="49" charset="-122"/>
            </a:rPr>
            <a:t>#Tips# </a:t>
          </a:r>
          <a:r>
            <a:rPr lang="zh-CN" altLang="en-US" sz="1100" b="0">
              <a:latin typeface="黑体" panose="02010609060101010101" pitchFamily="49" charset="-122"/>
              <a:ea typeface="黑体" panose="02010609060101010101" pitchFamily="49" charset="-122"/>
            </a:rPr>
            <a:t>数据输入：需要输入收入项目及金额，其他数据自动计算更新。</a:t>
          </a:r>
          <a:endParaRPr lang="zh-CN" altLang="en-US" sz="1100" b="0"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531924</xdr:colOff>
      <xdr:row>2</xdr:row>
      <xdr:rowOff>47171</xdr:rowOff>
    </xdr:to>
    <xdr:grpSp>
      <xdr:nvGrpSpPr>
        <xdr:cNvPr id="2" name="导航图形" descr="&quot;&quot;" title="导航图形"/>
        <xdr:cNvGrpSpPr>
          <a:grpSpLocks noChangeAspect="1"/>
        </xdr:cNvGrpSpPr>
      </xdr:nvGrpSpPr>
      <xdr:grpSpPr>
        <a:xfrm>
          <a:off x="0" y="0"/>
          <a:ext cx="7637145" cy="389890"/>
          <a:chOff x="9" y="0"/>
          <a:chExt cx="845" cy="44"/>
        </a:xfrm>
      </xdr:grpSpPr>
      <xdr:sp>
        <xdr:nvSpPr>
          <xdr:cNvPr id="3" name="任意多边形 8"/>
          <xdr:cNvSpPr/>
        </xdr:nvSpPr>
        <xdr:spPr>
          <a:xfrm>
            <a:off x="44" y="0"/>
            <a:ext cx="30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>
        <xdr:nvSpPr>
          <xdr:cNvPr id="4" name="自选图形 4"/>
          <xdr:cNvSpPr>
            <a:spLocks noChangeAspect="1" noChangeArrowheads="1" noTextEdit="1"/>
          </xdr:cNvSpPr>
        </xdr:nvSpPr>
        <xdr:spPr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5" name="矩形 4"/>
          <xdr:cNvSpPr>
            <a:spLocks noChangeArrowheads="1"/>
          </xdr:cNvSpPr>
        </xdr:nvSpPr>
        <xdr:spPr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>
        <xdr:nvSpPr>
          <xdr:cNvPr id="6" name="任意多边形 9"/>
          <xdr:cNvSpPr/>
        </xdr:nvSpPr>
        <xdr:spPr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>
        <xdr:nvSpPr>
          <xdr:cNvPr id="7" name="任意多边形 10"/>
          <xdr:cNvSpPr>
            <a:spLocks noChangeArrowheads="1"/>
          </xdr:cNvSpPr>
        </xdr:nvSpPr>
        <xdr:spPr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</a:ln>
        </xdr:spPr>
      </xdr:sp>
      <xdr:sp>
        <xdr:nvSpPr>
          <xdr:cNvPr id="8" name="任意多边形 7"/>
          <xdr:cNvSpPr/>
        </xdr:nvSpPr>
        <xdr:spPr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0</xdr:col>
      <xdr:colOff>371475</xdr:colOff>
      <xdr:row>0</xdr:row>
      <xdr:rowOff>0</xdr:rowOff>
    </xdr:from>
    <xdr:to>
      <xdr:col>3</xdr:col>
      <xdr:colOff>552559</xdr:colOff>
      <xdr:row>1</xdr:row>
      <xdr:rowOff>170793</xdr:rowOff>
    </xdr:to>
    <xdr:sp>
      <xdr:nvSpPr>
        <xdr:cNvPr id="9" name="减重跟踪器" descr="导航按钮" title="减重跟踪器">
          <a:hlinkClick xmlns:r="http://schemas.openxmlformats.org/officeDocument/2006/relationships" r:id="rId1"/>
        </xdr:cNvPr>
        <xdr:cNvSpPr/>
      </xdr:nvSpPr>
      <xdr:spPr>
        <a:xfrm>
          <a:off x="371475" y="0"/>
          <a:ext cx="2390775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仪表盘</a:t>
          </a:r>
          <a:endParaRPr lang="zh-CN" altLang="zh-CN">
            <a:solidFill>
              <a:schemeClr val="accent3">
                <a:lumMod val="60000"/>
                <a:lumOff val="40000"/>
              </a:schemeClr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3</xdr:col>
      <xdr:colOff>247650</xdr:colOff>
      <xdr:row>0</xdr:row>
      <xdr:rowOff>0</xdr:rowOff>
    </xdr:from>
    <xdr:to>
      <xdr:col>5</xdr:col>
      <xdr:colOff>790684</xdr:colOff>
      <xdr:row>1</xdr:row>
      <xdr:rowOff>170793</xdr:rowOff>
    </xdr:to>
    <xdr:sp>
      <xdr:nvSpPr>
        <xdr:cNvPr id="10" name="减重跟踪器" descr="导航按钮" title="减重跟踪器">
          <a:hlinkClick xmlns:r="http://schemas.openxmlformats.org/officeDocument/2006/relationships" r:id="rId2"/>
        </xdr:cNvPr>
        <xdr:cNvSpPr/>
      </xdr:nvSpPr>
      <xdr:spPr>
        <a:xfrm>
          <a:off x="2457450" y="0"/>
          <a:ext cx="2390775" cy="34163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数据输入</a:t>
          </a:r>
          <a:endParaRPr lang="zh-CN" altLang="zh-CN">
            <a:solidFill>
              <a:schemeClr val="accent3">
                <a:lumMod val="60000"/>
                <a:lumOff val="40000"/>
              </a:schemeClr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4</xdr:col>
      <xdr:colOff>933450</xdr:colOff>
      <xdr:row>0</xdr:row>
      <xdr:rowOff>28575</xdr:rowOff>
    </xdr:from>
    <xdr:to>
      <xdr:col>7</xdr:col>
      <xdr:colOff>504934</xdr:colOff>
      <xdr:row>2</xdr:row>
      <xdr:rowOff>18393</xdr:rowOff>
    </xdr:to>
    <xdr:sp>
      <xdr:nvSpPr>
        <xdr:cNvPr id="11" name="减重跟踪器" descr="导航按钮" title="减重跟踪器">
          <a:hlinkClick xmlns:r="http://schemas.openxmlformats.org/officeDocument/2006/relationships" r:id="rId3"/>
        </xdr:cNvPr>
        <xdr:cNvSpPr/>
      </xdr:nvSpPr>
      <xdr:spPr>
        <a:xfrm>
          <a:off x="3924300" y="28575"/>
          <a:ext cx="2390775" cy="3321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 b="1">
              <a:solidFill>
                <a:schemeClr val="accent2">
                  <a:lumMod val="75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目标管理</a:t>
          </a:r>
          <a:endParaRPr lang="en-US" altLang="zh-CN" sz="1100" b="1">
            <a:solidFill>
              <a:schemeClr val="accent2">
                <a:lumMod val="75000"/>
              </a:schemeClr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  <a:cs typeface="+mn-cs"/>
          </a:endParaRPr>
        </a:p>
      </xdr:txBody>
    </xdr:sp>
    <xdr:clientData/>
  </xdr:twoCellAnchor>
  <xdr:twoCellAnchor>
    <xdr:from>
      <xdr:col>2</xdr:col>
      <xdr:colOff>523875</xdr:colOff>
      <xdr:row>9</xdr:row>
      <xdr:rowOff>171450</xdr:rowOff>
    </xdr:from>
    <xdr:to>
      <xdr:col>4</xdr:col>
      <xdr:colOff>771524</xdr:colOff>
      <xdr:row>15</xdr:row>
      <xdr:rowOff>9525</xdr:rowOff>
    </xdr:to>
    <xdr:sp>
      <xdr:nvSpPr>
        <xdr:cNvPr id="12" name="对话气泡: 圆角矩形 11"/>
        <xdr:cNvSpPr/>
      </xdr:nvSpPr>
      <xdr:spPr>
        <a:xfrm>
          <a:off x="2047875" y="2133600"/>
          <a:ext cx="1713865" cy="866775"/>
        </a:xfrm>
        <a:prstGeom prst="wedgeRoundRectCallout">
          <a:avLst>
            <a:gd name="adj1" fmla="val -2726"/>
            <a:gd name="adj2" fmla="val -67269"/>
            <a:gd name="adj3" fmla="val 16667"/>
          </a:avLst>
        </a:prstGeom>
        <a:solidFill>
          <a:schemeClr val="accent4">
            <a:alpha val="65000"/>
          </a:schemeClr>
        </a:solidFill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zh-CN" sz="1100" b="0">
              <a:latin typeface="黑体" panose="02010609060101010101" pitchFamily="49" charset="-122"/>
              <a:ea typeface="黑体" panose="02010609060101010101" pitchFamily="49" charset="-122"/>
            </a:rPr>
            <a:t>#Tips# </a:t>
          </a:r>
          <a:r>
            <a:rPr lang="zh-CN" altLang="en-US" sz="1100" b="0">
              <a:latin typeface="黑体" panose="02010609060101010101" pitchFamily="49" charset="-122"/>
              <a:ea typeface="黑体" panose="02010609060101010101" pitchFamily="49" charset="-122"/>
            </a:rPr>
            <a:t>储蓄比例：对收入进行合理分配，按照一定的比例进行储蓄。</a:t>
          </a:r>
          <a:endParaRPr lang="zh-CN" altLang="en-US" sz="1100" b="0">
            <a:latin typeface="黑体" panose="02010609060101010101" pitchFamily="49" charset="-122"/>
            <a:ea typeface="黑体" panose="02010609060101010101" pitchFamily="49" charset="-122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表1" displayName="表1" ref="C4:H16" totalsRowShown="0">
  <autoFilter ref="C4:H16"/>
  <tableColumns count="6">
    <tableColumn id="1" name="收入日期"/>
    <tableColumn id="2" name="收入项目"/>
    <tableColumn id="3" name="收入金额"/>
    <tableColumn id="4" name="目标1"/>
    <tableColumn id="5" name="目标2"/>
    <tableColumn id="6" name="目标3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2" name="表2" displayName="表2" ref="A5:M8" totalsRowShown="0">
  <autoFilter ref="A5:M8"/>
  <tableColumns count="13">
    <tableColumn id="1" name="目标"/>
    <tableColumn id="2" name="名称"/>
    <tableColumn id="3" name="金额"/>
    <tableColumn id="4" name="储蓄比例"/>
    <tableColumn id="5" name="目前储蓄金额"/>
    <tableColumn id="6" name="目标日期"/>
    <tableColumn id="7" name="起始日期"/>
    <tableColumn id="8" name="天数"/>
    <tableColumn id="9" name="剩余时间"/>
    <tableColumn id="10" name="平均每天储蓄"/>
    <tableColumn id="11" name="平均每周储蓄"/>
    <tableColumn id="12" name="平均每月储蓄"/>
    <tableColumn id="13" name="完成进度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黄色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3:L35"/>
  <sheetViews>
    <sheetView showGridLines="0" tabSelected="1" zoomScale="85" zoomScaleNormal="85" workbookViewId="0">
      <selection activeCell="Q40" sqref="Q40"/>
    </sheetView>
  </sheetViews>
  <sheetFormatPr defaultColWidth="9" defaultRowHeight="13.5"/>
  <cols>
    <col min="2" max="2" width="21.375" customWidth="1"/>
    <col min="3" max="3" width="14.125" customWidth="1"/>
    <col min="4" max="4" width="14.875" customWidth="1"/>
    <col min="5" max="5" width="11" customWidth="1"/>
  </cols>
  <sheetData>
    <row r="3" ht="15.75" customHeight="1"/>
    <row r="4" ht="14.25" spans="2:11">
      <c r="B4" s="9" t="s">
        <v>0</v>
      </c>
      <c r="C4" s="10"/>
      <c r="D4" s="10"/>
      <c r="E4" s="10"/>
      <c r="F4" s="10"/>
      <c r="G4" s="9" t="s">
        <v>1</v>
      </c>
      <c r="H4" s="10"/>
      <c r="I4" s="10"/>
      <c r="J4" s="21"/>
      <c r="K4" s="21"/>
    </row>
    <row r="5" ht="14.25"/>
    <row r="6" spans="4:5">
      <c r="D6" s="11"/>
      <c r="E6" s="12"/>
    </row>
    <row r="7" spans="2:12">
      <c r="B7" s="13" t="s">
        <v>2</v>
      </c>
      <c r="C7" s="13" t="str">
        <f>目标管理!B6</f>
        <v>kindle</v>
      </c>
      <c r="D7" s="11"/>
      <c r="E7" s="12"/>
      <c r="L7" s="22">
        <f>目标管理!M6</f>
        <v>0.304838709677419</v>
      </c>
    </row>
    <row r="8" spans="4:5">
      <c r="D8" s="14"/>
      <c r="E8" s="15"/>
    </row>
    <row r="9" spans="2:5">
      <c r="B9" s="16" t="s">
        <v>3</v>
      </c>
      <c r="C9" s="16" t="s">
        <v>4</v>
      </c>
      <c r="D9" s="14"/>
      <c r="E9" s="15"/>
    </row>
    <row r="10" ht="18.75" spans="2:5">
      <c r="B10" s="17">
        <f>目标管理!G6</f>
        <v>43061</v>
      </c>
      <c r="C10" s="18">
        <f>目标管理!C6</f>
        <v>558</v>
      </c>
      <c r="D10" s="14"/>
      <c r="E10" s="15"/>
    </row>
    <row r="11" spans="4:5">
      <c r="D11" s="14"/>
      <c r="E11" s="15"/>
    </row>
    <row r="12" spans="4:5">
      <c r="D12" s="14"/>
      <c r="E12" s="15"/>
    </row>
    <row r="13" spans="2:5">
      <c r="B13" s="16" t="s">
        <v>5</v>
      </c>
      <c r="C13" s="16" t="s">
        <v>6</v>
      </c>
      <c r="D13" s="14"/>
      <c r="E13" s="15"/>
    </row>
    <row r="14" ht="18.75" spans="2:5">
      <c r="B14" s="19">
        <f>目标管理!F6</f>
        <v>43200</v>
      </c>
      <c r="C14" s="20">
        <f>目标管理!H6</f>
        <v>139</v>
      </c>
      <c r="D14" s="14"/>
      <c r="E14" s="15"/>
    </row>
    <row r="15" spans="4:5">
      <c r="D15" s="11"/>
      <c r="E15" s="12"/>
    </row>
    <row r="16" spans="4:4">
      <c r="D16" s="11"/>
    </row>
    <row r="17" spans="4:4">
      <c r="D17" s="11"/>
    </row>
    <row r="18" spans="4:12">
      <c r="D18" s="11"/>
      <c r="L18" s="22">
        <f>目标管理!M7</f>
        <v>0.0496125</v>
      </c>
    </row>
    <row r="19" spans="2:5">
      <c r="B19" s="13" t="s">
        <v>7</v>
      </c>
      <c r="C19" s="13" t="str">
        <f>目标管理!B7</f>
        <v>笔记本</v>
      </c>
      <c r="D19" s="11"/>
      <c r="E19" s="12"/>
    </row>
    <row r="20" spans="4:5">
      <c r="D20" s="11"/>
      <c r="E20" s="12"/>
    </row>
    <row r="21" spans="2:5">
      <c r="B21" s="16" t="s">
        <v>3</v>
      </c>
      <c r="C21" s="16" t="s">
        <v>4</v>
      </c>
      <c r="D21" s="14"/>
      <c r="E21" s="15"/>
    </row>
    <row r="22" ht="18.75" spans="2:5">
      <c r="B22" s="17">
        <f>目标管理!G7</f>
        <v>43061</v>
      </c>
      <c r="C22" s="18">
        <f>目标管理!C7</f>
        <v>8000</v>
      </c>
      <c r="D22" s="14"/>
      <c r="E22" s="15"/>
    </row>
    <row r="23" spans="4:5">
      <c r="D23" s="14"/>
      <c r="E23" s="15"/>
    </row>
    <row r="24" spans="2:5">
      <c r="B24" s="16" t="s">
        <v>5</v>
      </c>
      <c r="C24" s="16" t="s">
        <v>6</v>
      </c>
      <c r="D24" s="14"/>
      <c r="E24" s="15"/>
    </row>
    <row r="25" ht="18.75" spans="2:5">
      <c r="B25" s="19">
        <f>目标管理!F7</f>
        <v>43160</v>
      </c>
      <c r="C25" s="20">
        <f>目标管理!H7</f>
        <v>99</v>
      </c>
      <c r="D25" s="14"/>
      <c r="E25" s="15"/>
    </row>
    <row r="26" spans="4:4">
      <c r="D26" s="11"/>
    </row>
    <row r="27" spans="4:4">
      <c r="D27" s="11"/>
    </row>
    <row r="28" spans="4:12">
      <c r="D28" s="11"/>
      <c r="L28" s="22">
        <f>目标管理!M8</f>
        <v>0.00567</v>
      </c>
    </row>
    <row r="29" spans="2:5">
      <c r="B29" s="13" t="s">
        <v>8</v>
      </c>
      <c r="C29" s="13" t="str">
        <f>目标管理!B8</f>
        <v>金鹅账户</v>
      </c>
      <c r="D29" s="11"/>
      <c r="E29" s="12"/>
    </row>
    <row r="30" spans="4:5">
      <c r="D30" s="11"/>
      <c r="E30" s="12"/>
    </row>
    <row r="31" spans="2:5">
      <c r="B31" s="16" t="s">
        <v>3</v>
      </c>
      <c r="C31" s="16" t="s">
        <v>4</v>
      </c>
      <c r="D31" s="14"/>
      <c r="E31" s="15"/>
    </row>
    <row r="32" ht="18.75" spans="2:5">
      <c r="B32" s="17">
        <f>目标管理!G8</f>
        <v>43061</v>
      </c>
      <c r="C32" s="18">
        <f>目标管理!C8</f>
        <v>100000</v>
      </c>
      <c r="D32" s="14"/>
      <c r="E32" s="15"/>
    </row>
    <row r="33" spans="4:5">
      <c r="D33" s="14"/>
      <c r="E33" s="15"/>
    </row>
    <row r="34" spans="2:5">
      <c r="B34" s="16" t="s">
        <v>5</v>
      </c>
      <c r="C34" s="16" t="s">
        <v>6</v>
      </c>
      <c r="D34" s="14"/>
      <c r="E34" s="15"/>
    </row>
    <row r="35" ht="18.75" spans="2:5">
      <c r="B35" s="19">
        <f>目标管理!F8</f>
        <v>44012</v>
      </c>
      <c r="C35" s="20">
        <f>目标管理!H8</f>
        <v>951</v>
      </c>
      <c r="D35" s="14"/>
      <c r="E35" s="15"/>
    </row>
  </sheetData>
  <mergeCells count="3">
    <mergeCell ref="D8:E14"/>
    <mergeCell ref="D21:E25"/>
    <mergeCell ref="D31:E35"/>
  </mergeCells>
  <pageMargins left="0.25" right="0.25" top="0.75" bottom="0.75" header="0.3" footer="0.3"/>
  <pageSetup paperSize="9" scale="63" fitToHeight="0" orientation="portrait" horizontalDpi="1200" verticalDpi="12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H16"/>
  <sheetViews>
    <sheetView showGridLines="0" workbookViewId="0">
      <selection activeCell="A1" sqref="A1"/>
    </sheetView>
  </sheetViews>
  <sheetFormatPr defaultColWidth="9" defaultRowHeight="13.5" outlineLevelCol="7"/>
  <cols>
    <col min="1" max="1" width="5.125" customWidth="1"/>
    <col min="2" max="2" width="6.75" customWidth="1"/>
    <col min="3" max="3" width="10.25" style="1" customWidth="1"/>
    <col min="4" max="4" width="16" customWidth="1"/>
    <col min="5" max="5" width="10.25" customWidth="1"/>
    <col min="6" max="8" width="9.125" customWidth="1"/>
  </cols>
  <sheetData>
    <row r="4" ht="23.25" customHeight="1" spans="3:8">
      <c r="C4" s="1" t="s">
        <v>9</v>
      </c>
      <c r="D4" t="s">
        <v>10</v>
      </c>
      <c r="E4" t="s">
        <v>11</v>
      </c>
      <c r="F4" t="s">
        <v>2</v>
      </c>
      <c r="G4" t="s">
        <v>7</v>
      </c>
      <c r="H4" t="s">
        <v>8</v>
      </c>
    </row>
    <row r="5" ht="23.25" customHeight="1" spans="3:8">
      <c r="C5" s="1">
        <v>43061</v>
      </c>
      <c r="D5" t="s">
        <v>12</v>
      </c>
      <c r="E5">
        <v>50</v>
      </c>
      <c r="F5">
        <f>E5*目标管理!$D$6</f>
        <v>7.5</v>
      </c>
      <c r="G5">
        <f>$E5*目标管理!$D$7</f>
        <v>17.5</v>
      </c>
      <c r="H5">
        <f>$E5*目标管理!$D$8</f>
        <v>25</v>
      </c>
    </row>
    <row r="6" ht="23.25" customHeight="1" spans="3:8">
      <c r="C6" s="1">
        <v>43074</v>
      </c>
      <c r="D6" t="s">
        <v>13</v>
      </c>
      <c r="E6">
        <v>960</v>
      </c>
      <c r="F6">
        <f>E6*目标管理!$D$6</f>
        <v>144</v>
      </c>
      <c r="G6">
        <f>$E6*目标管理!$D$7</f>
        <v>336</v>
      </c>
      <c r="H6">
        <f>$E6*目标管理!$D$8</f>
        <v>480</v>
      </c>
    </row>
    <row r="7" ht="23.25" customHeight="1" spans="3:8">
      <c r="C7" s="1">
        <v>43087</v>
      </c>
      <c r="D7" t="s">
        <v>14</v>
      </c>
      <c r="E7">
        <v>124</v>
      </c>
      <c r="F7">
        <f>E7*目标管理!$D$6</f>
        <v>18.6</v>
      </c>
      <c r="G7">
        <f>$E7*目标管理!$D$7</f>
        <v>43.4</v>
      </c>
      <c r="H7">
        <f>$E7*目标管理!$D$8</f>
        <v>62</v>
      </c>
    </row>
    <row r="8" spans="6:8">
      <c r="F8">
        <f>E8*目标管理!$D$6</f>
        <v>0</v>
      </c>
      <c r="G8">
        <f>$E8*目标管理!$D$7</f>
        <v>0</v>
      </c>
      <c r="H8">
        <f>$E8*目标管理!$D$8</f>
        <v>0</v>
      </c>
    </row>
    <row r="9" spans="6:8">
      <c r="F9">
        <f>E9*目标管理!$D$6</f>
        <v>0</v>
      </c>
      <c r="G9">
        <f>$E9*目标管理!$D$7</f>
        <v>0</v>
      </c>
      <c r="H9">
        <f>$E9*目标管理!$D$8</f>
        <v>0</v>
      </c>
    </row>
    <row r="10" spans="6:8">
      <c r="F10">
        <f>E10*目标管理!$D$6</f>
        <v>0</v>
      </c>
      <c r="G10">
        <f>$E10*目标管理!$D$7</f>
        <v>0</v>
      </c>
      <c r="H10">
        <f>$E10*目标管理!$D$8</f>
        <v>0</v>
      </c>
    </row>
    <row r="11" spans="6:8">
      <c r="F11">
        <f>E11*目标管理!$D$6</f>
        <v>0</v>
      </c>
      <c r="G11">
        <f>$E11*目标管理!$D$7</f>
        <v>0</v>
      </c>
      <c r="H11">
        <f>$E11*目标管理!$D$8</f>
        <v>0</v>
      </c>
    </row>
    <row r="12" spans="6:8">
      <c r="F12">
        <f>E12*目标管理!$D$6</f>
        <v>0</v>
      </c>
      <c r="G12">
        <f>$E12*目标管理!$D$7</f>
        <v>0</v>
      </c>
      <c r="H12">
        <f>$E12*目标管理!$D$8</f>
        <v>0</v>
      </c>
    </row>
    <row r="13" spans="6:8">
      <c r="F13">
        <f>E13*目标管理!$D$6</f>
        <v>0</v>
      </c>
      <c r="G13">
        <f>$E13*目标管理!$D$7</f>
        <v>0</v>
      </c>
      <c r="H13">
        <f>$E13*目标管理!$D$8</f>
        <v>0</v>
      </c>
    </row>
    <row r="14" spans="6:8">
      <c r="F14">
        <f>E14*目标管理!$D$6</f>
        <v>0</v>
      </c>
      <c r="G14">
        <f>$E14*目标管理!$D$7</f>
        <v>0</v>
      </c>
      <c r="H14">
        <f>$E14*目标管理!$D$8</f>
        <v>0</v>
      </c>
    </row>
    <row r="15" spans="6:8">
      <c r="F15">
        <f>E15*目标管理!$D$6</f>
        <v>0</v>
      </c>
      <c r="G15">
        <f>$E15*目标管理!$D$7</f>
        <v>0</v>
      </c>
      <c r="H15">
        <f>$E15*目标管理!$D$8</f>
        <v>0</v>
      </c>
    </row>
    <row r="16" spans="6:8">
      <c r="F16">
        <f>E16*目标管理!$D$6</f>
        <v>0</v>
      </c>
      <c r="G16">
        <f>$E16*目标管理!$D$7</f>
        <v>0</v>
      </c>
      <c r="H16">
        <f>$E16*目标管理!$D$8</f>
        <v>0</v>
      </c>
    </row>
  </sheetData>
  <pageMargins left="0.699305555555556" right="0.699305555555556" top="0.75" bottom="0.75" header="0.3" footer="0.3"/>
  <headerFooter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M8"/>
  <sheetViews>
    <sheetView showGridLines="0" workbookViewId="0">
      <selection activeCell="Q29" sqref="Q29"/>
    </sheetView>
  </sheetViews>
  <sheetFormatPr defaultColWidth="9" defaultRowHeight="13.5" outlineLevelRow="7"/>
  <cols>
    <col min="2" max="2" width="11" customWidth="1"/>
    <col min="4" max="4" width="10.25" customWidth="1"/>
    <col min="5" max="5" width="14" customWidth="1"/>
    <col min="6" max="7" width="11.5" style="1" customWidth="1"/>
    <col min="8" max="8" width="6.75" style="2" customWidth="1"/>
    <col min="9" max="9" width="10.25" style="3" customWidth="1"/>
    <col min="10" max="12" width="14" style="4" customWidth="1"/>
  </cols>
  <sheetData>
    <row r="5" ht="21.75" customHeight="1" spans="1:1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" t="s">
        <v>5</v>
      </c>
      <c r="G5" s="1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</row>
    <row r="6" ht="21.75" customHeight="1" spans="1:13">
      <c r="A6" t="s">
        <v>2</v>
      </c>
      <c r="B6" t="s">
        <v>27</v>
      </c>
      <c r="C6">
        <v>558</v>
      </c>
      <c r="D6" s="5">
        <v>0.15</v>
      </c>
      <c r="E6">
        <f>SUM(表1[目标1])</f>
        <v>170.1</v>
      </c>
      <c r="F6" s="1">
        <v>43200</v>
      </c>
      <c r="G6" s="1">
        <v>43061</v>
      </c>
      <c r="H6" s="2">
        <f>F6-G6</f>
        <v>139</v>
      </c>
      <c r="I6" s="6">
        <f ca="1">F6-TODAY()</f>
        <v>-205</v>
      </c>
      <c r="J6" s="7">
        <f ca="1">(C$6-E$6)/I$6</f>
        <v>-1.89219512195122</v>
      </c>
      <c r="K6" s="7">
        <f ca="1">(C6-E6)/I6*7</f>
        <v>-13.2453658536585</v>
      </c>
      <c r="L6" s="7">
        <f ca="1">(C6-E6)/I6*30</f>
        <v>-56.7658536585366</v>
      </c>
      <c r="M6" s="8">
        <f>表2[[#This Row],[目前储蓄金额]]/表2[[#This Row],[金额]]</f>
        <v>0.304838709677419</v>
      </c>
    </row>
    <row r="7" ht="21.75" customHeight="1" spans="1:13">
      <c r="A7" t="s">
        <v>7</v>
      </c>
      <c r="B7" t="s">
        <v>28</v>
      </c>
      <c r="C7">
        <v>8000</v>
      </c>
      <c r="D7" s="5">
        <v>0.35</v>
      </c>
      <c r="E7">
        <f>SUM(表1[目标2])</f>
        <v>396.9</v>
      </c>
      <c r="F7" s="1">
        <v>43160</v>
      </c>
      <c r="G7" s="1">
        <v>43061</v>
      </c>
      <c r="H7" s="2">
        <f>F7-G7</f>
        <v>99</v>
      </c>
      <c r="I7" s="6">
        <f ca="1">F7-TODAY()</f>
        <v>-245</v>
      </c>
      <c r="J7" s="7">
        <f ca="1">(C7-E7)/I7</f>
        <v>-31.0330612244898</v>
      </c>
      <c r="K7" s="7">
        <f ca="1">(C7-E7)/I7*7</f>
        <v>-217.231428571429</v>
      </c>
      <c r="L7" s="7">
        <f ca="1" t="shared" ref="L7:L8" si="0">(C7-E7)/I7*30</f>
        <v>-930.991836734694</v>
      </c>
      <c r="M7" s="8">
        <f>表2[[#This Row],[目前储蓄金额]]/表2[[#This Row],[金额]]</f>
        <v>0.0496125</v>
      </c>
    </row>
    <row r="8" ht="21.75" customHeight="1" spans="1:13">
      <c r="A8" t="s">
        <v>8</v>
      </c>
      <c r="B8" t="s">
        <v>29</v>
      </c>
      <c r="C8">
        <v>100000</v>
      </c>
      <c r="D8" s="5">
        <v>0.5</v>
      </c>
      <c r="E8">
        <f>SUM(表1[目标3])</f>
        <v>567</v>
      </c>
      <c r="F8" s="1">
        <v>44012</v>
      </c>
      <c r="G8" s="1">
        <v>43061</v>
      </c>
      <c r="H8" s="2">
        <f t="shared" ref="H8" si="1">F8-G8</f>
        <v>951</v>
      </c>
      <c r="I8" s="6">
        <f ca="1">F8-TODAY()</f>
        <v>607</v>
      </c>
      <c r="J8" s="7">
        <f ca="1">(C8-E8)/I8</f>
        <v>163.810543657331</v>
      </c>
      <c r="K8" s="7">
        <f ca="1">(C8-E8)/I8*7</f>
        <v>1146.67380560132</v>
      </c>
      <c r="L8" s="7">
        <f ca="1" t="shared" si="0"/>
        <v>4914.31630971993</v>
      </c>
      <c r="M8" s="8">
        <f>表2[[#This Row],[目前储蓄金额]]/表2[[#This Row],[金额]]</f>
        <v>0.00567</v>
      </c>
    </row>
  </sheetData>
  <pageMargins left="0.699305555555556" right="0.699305555555556" top="0.75" bottom="0.75" header="0.3" footer="0.3"/>
  <pageSetup paperSize="1" orientation="portrait" horizontalDpi="1200" verticalDpi="1200"/>
  <headerFooter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仪表盘</vt:lpstr>
      <vt:lpstr>数据输入</vt:lpstr>
      <vt:lpstr>目标管理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wj-work space</dc:creator>
  <cp:lastModifiedBy>admin</cp:lastModifiedBy>
  <dcterms:created xsi:type="dcterms:W3CDTF">2017-12-12T11:37:00Z</dcterms:created>
  <cp:lastPrinted>2017-12-26T06:11:00Z</cp:lastPrinted>
  <dcterms:modified xsi:type="dcterms:W3CDTF">2018-11-01T06:40:40Z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