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95" windowHeight="12630"/>
  </bookViews>
  <sheets>
    <sheet name="现金流" sheetId="1" r:id="rId1"/>
    <sheet name="每月收入" sheetId="4" r:id="rId2"/>
    <sheet name="每月支出" sheetId="3" r:id="rId3"/>
  </sheets>
  <definedNames>
    <definedName name="_xlnm.Print_Titles" localSheetId="1">每月收入!$1:$1</definedName>
    <definedName name="_xlnm.Print_Titles" localSheetId="2">每月支出!$1:$1</definedName>
    <definedName name="_xlnm.Print_Titles" localSheetId="0">现金流!$5:$5</definedName>
    <definedName name="Title1">现金流[[#Headers],[现金流]]</definedName>
    <definedName name="Title2">收入[[#Headers],[每月收入]]</definedName>
    <definedName name="Title3">支出[[#Headers],[每月支出]]</definedName>
  </definedNames>
  <calcPr calcId="144525" concurrentCalc="0"/>
</workbook>
</file>

<file path=xl/sharedStrings.xml><?xml version="1.0" encoding="utf-8"?>
<sst xmlns="http://schemas.openxmlformats.org/spreadsheetml/2006/main" count="36">
  <si>
    <t>月</t>
  </si>
  <si>
    <t>年</t>
  </si>
  <si>
    <t>每月家庭预算</t>
  </si>
  <si>
    <t>现金流</t>
  </si>
  <si>
    <t>计划</t>
  </si>
  <si>
    <t>实际</t>
  </si>
  <si>
    <t>差额</t>
  </si>
  <si>
    <t>总收入</t>
  </si>
  <si>
    <t>总支出</t>
  </si>
  <si>
    <t>现金总额</t>
  </si>
  <si>
    <t>每月收入</t>
  </si>
  <si>
    <t>收入 1</t>
  </si>
  <si>
    <t>收入 2</t>
  </si>
  <si>
    <t>其他收入</t>
  </si>
  <si>
    <t>每月支出</t>
  </si>
  <si>
    <t>预计</t>
  </si>
  <si>
    <t>住房</t>
  </si>
  <si>
    <t>日用杂货</t>
  </si>
  <si>
    <t>电话</t>
  </si>
  <si>
    <t>用电/燃气</t>
  </si>
  <si>
    <t>用水/排污/垃圾</t>
  </si>
  <si>
    <t>有线电视</t>
  </si>
  <si>
    <t>上网</t>
  </si>
  <si>
    <t>保养/修理</t>
  </si>
  <si>
    <t>儿童保育</t>
  </si>
  <si>
    <t>学费</t>
  </si>
  <si>
    <t>宠物</t>
  </si>
  <si>
    <t>交通费</t>
  </si>
  <si>
    <t>个人护理</t>
  </si>
  <si>
    <t>保险</t>
  </si>
  <si>
    <t>信用卡</t>
  </si>
  <si>
    <t>贷款</t>
  </si>
  <si>
    <t>税款</t>
  </si>
  <si>
    <t>送礼/慈善</t>
  </si>
  <si>
    <t>存款</t>
  </si>
  <si>
    <t>其他</t>
  </si>
</sst>
</file>

<file path=xl/styles.xml><?xml version="1.0" encoding="utf-8"?>
<styleSheet xmlns="http://schemas.openxmlformats.org/spreadsheetml/2006/main">
  <numFmts count="5">
    <numFmt numFmtId="176" formatCode="&quot;$&quot;#,##0"/>
    <numFmt numFmtId="177" formatCode="_(&quot;$&quot;* #,##0_);_(&quot;$&quot;* \(#,##0\);_(&quot;$&quot;* &quot;-&quot;_);_(@_)"/>
    <numFmt numFmtId="178" formatCode="\¥#,##0;\¥\-#,##0"/>
    <numFmt numFmtId="179" formatCode="_(* #,##0_);_(* \(#,##0\);_(* &quot;-&quot;_);_(@_)"/>
    <numFmt numFmtId="180" formatCode="_(* #,##0.00_);_(* \(#,##0.00\);_(* &quot;-&quot;??_);_(@_)"/>
  </numFmts>
  <fonts count="28">
    <font>
      <sz val="11"/>
      <color theme="1" tint="0.349986266670736"/>
      <name val="Microsoft YaHei UI"/>
      <charset val="134"/>
    </font>
    <font>
      <sz val="11"/>
      <color theme="5" tint="-0.249946592608417"/>
      <name val="Microsoft YaHei UI"/>
      <charset val="134"/>
    </font>
    <font>
      <b/>
      <sz val="11"/>
      <color theme="4"/>
      <name val="Microsoft YaHei UI"/>
      <charset val="134"/>
    </font>
    <font>
      <b/>
      <sz val="11"/>
      <color theme="7" tint="-0.249946592608417"/>
      <name val="Microsoft YaHei UI"/>
      <charset val="134"/>
    </font>
    <font>
      <sz val="11"/>
      <color theme="4"/>
      <name val="Microsoft YaHei UI"/>
      <charset val="134"/>
    </font>
    <font>
      <b/>
      <sz val="11"/>
      <color theme="4"/>
      <name val="黑体"/>
      <charset val="134"/>
      <scheme val="major"/>
    </font>
    <font>
      <b/>
      <sz val="11"/>
      <color theme="5" tint="-0.249946592608417"/>
      <name val="Microsoft YaHei UI"/>
      <charset val="134"/>
    </font>
    <font>
      <sz val="11"/>
      <color theme="5" tint="-0.249977111117893"/>
      <name val="Microsoft YaHei UI"/>
      <charset val="134"/>
    </font>
    <font>
      <b/>
      <sz val="11"/>
      <color theme="5" tint="-0.249946592608417"/>
      <name val="黑体"/>
      <charset val="134"/>
      <scheme val="major"/>
    </font>
    <font>
      <b/>
      <sz val="11"/>
      <color theme="7" tint="-0.249946592608417"/>
      <name val="黑体"/>
      <charset val="134"/>
      <scheme val="major"/>
    </font>
    <font>
      <sz val="24"/>
      <color theme="6"/>
      <name val="Microsoft YaHei UI"/>
      <charset val="134"/>
    </font>
    <font>
      <b/>
      <sz val="56"/>
      <color theme="6"/>
      <name val="Microsoft YaHei UI"/>
      <charset val="134"/>
    </font>
    <font>
      <i/>
      <sz val="16"/>
      <color theme="1" tint="0.349986266670736"/>
      <name val="Microsoft YaHei UI"/>
      <charset val="134"/>
    </font>
    <font>
      <sz val="11"/>
      <color rgb="FF006100"/>
      <name val="Microsoft YaHei UI"/>
      <charset val="134"/>
    </font>
    <font>
      <u/>
      <sz val="11"/>
      <color theme="1" tint="0.349986266670736"/>
      <name val="黑体"/>
      <charset val="134"/>
      <scheme val="minor"/>
    </font>
    <font>
      <sz val="11"/>
      <color theme="1" tint="0.349986266670736"/>
      <name val="黑体"/>
      <charset val="134"/>
      <scheme val="minor"/>
    </font>
    <font>
      <sz val="11"/>
      <color rgb="FFFA7D00"/>
      <name val="黑体"/>
      <charset val="0"/>
      <scheme val="minor"/>
    </font>
    <font>
      <b/>
      <sz val="11"/>
      <color rgb="FFFA7D00"/>
      <name val="黑体"/>
      <charset val="0"/>
      <scheme val="minor"/>
    </font>
    <font>
      <sz val="11"/>
      <color rgb="FF3F3F76"/>
      <name val="黑体"/>
      <charset val="0"/>
      <scheme val="minor"/>
    </font>
    <font>
      <b/>
      <sz val="11"/>
      <color rgb="FF3F3F3F"/>
      <name val="黑体"/>
      <charset val="0"/>
      <scheme val="minor"/>
    </font>
    <font>
      <i/>
      <sz val="11"/>
      <color rgb="FF7F7F7F"/>
      <name val="黑体"/>
      <charset val="0"/>
      <scheme val="minor"/>
    </font>
    <font>
      <sz val="11"/>
      <color theme="1"/>
      <name val="黑体"/>
      <charset val="0"/>
      <scheme val="minor"/>
    </font>
    <font>
      <sz val="11"/>
      <color rgb="FF9C0006"/>
      <name val="Microsoft YaHei UI"/>
      <charset val="134"/>
    </font>
    <font>
      <sz val="11"/>
      <color theme="0"/>
      <name val="黑体"/>
      <charset val="0"/>
      <scheme val="minor"/>
    </font>
    <font>
      <sz val="11"/>
      <color rgb="FFFF0000"/>
      <name val="黑体"/>
      <charset val="0"/>
      <scheme val="minor"/>
    </font>
    <font>
      <sz val="11"/>
      <color rgb="FF9C6500"/>
      <name val="黑体"/>
      <charset val="0"/>
      <scheme val="minor"/>
    </font>
    <font>
      <b/>
      <sz val="11"/>
      <color theme="1"/>
      <name val="黑体"/>
      <charset val="134"/>
      <scheme val="minor"/>
    </font>
    <font>
      <b/>
      <sz val="11"/>
      <color rgb="FFFFFFFF"/>
      <name val="黑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 wrapText="1"/>
    </xf>
    <xf numFmtId="177" fontId="15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178" fontId="0" fillId="0" borderId="0" applyFill="0" applyBorder="0" applyProtection="0">
      <alignment horizontal="right" vertical="center" indent="2"/>
    </xf>
    <xf numFmtId="179" fontId="15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 wrapText="1"/>
    </xf>
    <xf numFmtId="9" fontId="0" fillId="0" borderId="0" applyFill="0" applyBorder="0" applyAlignment="0" applyProtection="0"/>
    <xf numFmtId="0" fontId="14" fillId="0" borderId="0" applyNumberFormat="0" applyFill="0" applyBorder="0" applyProtection="0">
      <alignment vertical="center" wrapText="1"/>
    </xf>
    <xf numFmtId="0" fontId="15" fillId="4" borderId="3" applyNumberFormat="0" applyFont="0" applyAlignment="0" applyProtection="0"/>
    <xf numFmtId="0" fontId="23" fillId="20" borderId="0" applyNumberFormat="0" applyBorder="0" applyAlignment="0" applyProtection="0">
      <alignment vertical="center"/>
    </xf>
    <xf numFmtId="0" fontId="2" fillId="0" borderId="0" applyNumberFormat="0" applyFill="0" applyBorder="0" applyProtection="0">
      <alignment horizontal="right" vertical="center" indent="2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left" vertical="center"/>
    </xf>
    <xf numFmtId="0" fontId="23" fillId="16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3" fillId="19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6" fillId="0" borderId="0" applyNumberFormat="0" applyFill="0" applyAlignment="0" applyProtection="0"/>
    <xf numFmtId="0" fontId="13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 applyNumberFormat="0" applyFill="0" applyBorder="0">
      <alignment horizontal="right" vertical="center" indent="2"/>
    </xf>
    <xf numFmtId="0" fontId="21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178" fontId="1" fillId="0" borderId="0" applyFill="0" applyBorder="0">
      <alignment horizontal="right" vertical="center" indent="2"/>
    </xf>
    <xf numFmtId="0" fontId="23" fillId="32" borderId="0" applyNumberFormat="0" applyBorder="0" applyAlignment="0" applyProtection="0">
      <alignment vertical="center"/>
    </xf>
    <xf numFmtId="178" fontId="4" fillId="0" borderId="0" applyFill="0" applyBorder="0">
      <alignment horizontal="right" vertical="center" indent="2"/>
    </xf>
  </cellStyleXfs>
  <cellXfs count="34">
    <xf numFmtId="0" fontId="0" fillId="0" borderId="0" xfId="0">
      <alignment vertical="center" wrapText="1"/>
    </xf>
    <xf numFmtId="0" fontId="0" fillId="0" borderId="0" xfId="0" applyAlignment="1">
      <alignment horizontal="right" indent="2"/>
    </xf>
    <xf numFmtId="178" fontId="1" fillId="0" borderId="0" xfId="49">
      <alignment horizontal="right" vertical="center" indent="2"/>
    </xf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15" applyFont="1" applyFill="1" applyBorder="1">
      <alignment horizontal="right" vertical="center" indent="2"/>
    </xf>
    <xf numFmtId="178" fontId="1" fillId="0" borderId="0" xfId="49" applyFont="1" applyFill="1" applyBorder="1">
      <alignment horizontal="right" vertical="center" indent="2"/>
    </xf>
    <xf numFmtId="0" fontId="3" fillId="0" borderId="0" xfId="33" applyFont="1" applyFill="1" applyBorder="1">
      <alignment horizontal="right" vertical="center" indent="2"/>
    </xf>
    <xf numFmtId="0" fontId="0" fillId="0" borderId="0" xfId="0" applyFont="1" applyFill="1" applyBorder="1" applyAlignment="1">
      <alignment horizontal="left" vertical="center"/>
    </xf>
    <xf numFmtId="178" fontId="4" fillId="0" borderId="0" xfId="51">
      <alignment horizontal="right" vertical="center" indent="2"/>
    </xf>
    <xf numFmtId="178" fontId="0" fillId="0" borderId="0" xfId="4">
      <alignment horizontal="right" vertical="center" indent="2"/>
    </xf>
    <xf numFmtId="178" fontId="4" fillId="0" borderId="0" xfId="4" applyFont="1" applyFill="1" applyBorder="1">
      <alignment horizontal="right" vertical="center" indent="2"/>
    </xf>
    <xf numFmtId="178" fontId="1" fillId="0" borderId="0" xfId="49" applyFill="1" applyBorder="1">
      <alignment horizontal="right" vertical="center" indent="2"/>
    </xf>
    <xf numFmtId="178" fontId="0" fillId="0" borderId="0" xfId="4" applyNumberFormat="1" applyFont="1">
      <alignment horizontal="right" vertical="center" indent="2"/>
    </xf>
    <xf numFmtId="178" fontId="5" fillId="0" borderId="0" xfId="4" applyFont="1" applyFill="1" applyBorder="1">
      <alignment horizontal="right" vertical="center" indent="2"/>
    </xf>
    <xf numFmtId="176" fontId="1" fillId="0" borderId="0" xfId="49" applyNumberFormat="1" applyFill="1" applyBorder="1">
      <alignment horizontal="right" vertical="center" indent="2"/>
    </xf>
    <xf numFmtId="178" fontId="0" fillId="0" borderId="0" xfId="4" applyFont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6" fillId="0" borderId="0" xfId="22" applyFont="1" applyFill="1" applyBorder="1">
      <alignment horizontal="right" vertical="center" indent="2"/>
    </xf>
    <xf numFmtId="178" fontId="0" fillId="0" borderId="0" xfId="4" applyFill="1" applyBorder="1">
      <alignment horizontal="right" vertical="center" indent="2"/>
    </xf>
    <xf numFmtId="178" fontId="4" fillId="0" borderId="0" xfId="4" applyFont="1">
      <alignment horizontal="right" vertical="center" indent="2"/>
    </xf>
    <xf numFmtId="178" fontId="7" fillId="0" borderId="0" xfId="4" applyFont="1" applyFill="1" applyBorder="1">
      <alignment horizontal="right" vertical="center" indent="2"/>
    </xf>
    <xf numFmtId="178" fontId="8" fillId="0" borderId="0" xfId="4" applyFont="1" applyFill="1" applyBorder="1">
      <alignment horizontal="right" vertical="center" indent="2"/>
    </xf>
    <xf numFmtId="178" fontId="9" fillId="0" borderId="0" xfId="4" applyFont="1" applyFill="1" applyBorder="1">
      <alignment horizontal="right" vertical="center" indent="2"/>
    </xf>
    <xf numFmtId="0" fontId="10" fillId="0" borderId="0" xfId="19" applyFont="1">
      <alignment horizontal="left"/>
    </xf>
    <xf numFmtId="0" fontId="0" fillId="0" borderId="0" xfId="0" applyFont="1" applyAlignment="1">
      <alignment horizontal="right" indent="2"/>
    </xf>
    <xf numFmtId="0" fontId="11" fillId="0" borderId="0" xfId="20" applyFont="1" applyAlignment="1">
      <alignment horizontal="left" vertical="center"/>
    </xf>
    <xf numFmtId="0" fontId="12" fillId="0" borderId="0" xfId="17" applyFont="1" applyAlignment="1">
      <alignment horizontal="left" vertical="top"/>
    </xf>
    <xf numFmtId="0" fontId="0" fillId="0" borderId="0" xfId="0" applyFont="1" applyBorder="1">
      <alignment vertical="center" wrapText="1"/>
    </xf>
    <xf numFmtId="0" fontId="0" fillId="0" borderId="0" xfId="0" applyFont="1" applyBorder="1" applyAlignment="1">
      <alignment horizontal="right" indent="2"/>
    </xf>
    <xf numFmtId="0" fontId="3" fillId="0" borderId="0" xfId="33" applyFont="1">
      <alignment horizontal="right" vertical="center" indent="2"/>
    </xf>
    <xf numFmtId="178" fontId="0" fillId="0" borderId="0" xfId="4" applyFont="1" applyFill="1" applyBorder="1">
      <alignment horizontal="right" vertical="center" indent="2"/>
    </xf>
    <xf numFmtId="178" fontId="2" fillId="0" borderId="0" xfId="4" applyFont="1" applyFill="1">
      <alignment horizontal="right" vertical="center" indent="2"/>
    </xf>
    <xf numFmtId="178" fontId="7" fillId="0" borderId="0" xfId="4" applyFont="1" applyFill="1">
      <alignment horizontal="right" vertical="center" indent="2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差额标题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实际" xfId="49"/>
    <cellStyle name="60% - 强调文字颜色 6" xfId="50" builtinId="52"/>
    <cellStyle name="预计" xfId="51"/>
  </cellStyles>
  <dxfs count="10">
    <dxf>
      <font>
        <b val="1"/>
        <i val="0"/>
        <color theme="7" tint="-0.249946592608417"/>
      </font>
      <fill>
        <patternFill patternType="solid">
          <bgColor theme="2"/>
        </patternFill>
      </fill>
    </dxf>
    <dxf>
      <font>
        <b val="1"/>
        <i val="0"/>
        <color theme="7" tint="-0.249946592608417"/>
      </font>
    </dxf>
    <dxf>
      <font>
        <b val="1"/>
        <i val="0"/>
        <color theme="6"/>
      </font>
    </dxf>
    <dxf>
      <font>
        <color theme="4"/>
      </font>
    </dxf>
    <dxf>
      <font>
        <color theme="5" tint="-0.249946592608417"/>
      </font>
    </dxf>
    <dxf>
      <font>
        <b val="0"/>
        <i val="0"/>
        <color theme="7" tint="-0.249946592608417"/>
      </font>
    </dxf>
    <dxf>
      <font>
        <color theme="1" tint="0.349986266670736"/>
      </font>
    </dxf>
    <dxf>
      <font>
        <b val="1"/>
        <i val="0"/>
        <color theme="1" tint="0.249946592608417"/>
      </font>
      <fill>
        <patternFill patternType="solid"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1"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"/>
        </horizontal>
      </border>
    </dxf>
  </dxfs>
  <tableStyles count="1" defaultTableStyle="每月家庭预算" defaultPivotStyle="PivotStyleLight16">
    <tableStyle name="每月家庭预算" pivot="0" count="10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ColumnStripe" dxfId="4"/>
      <tableStyleElement type="secondColumnStripe" dxfId="3"/>
      <tableStyleElement type="firstHeaderCell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"/>
          <c:y val="0.170213250305064"/>
          <c:w val="0.860071654364094"/>
          <c:h val="0.660702266941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现金流!$A$6:$A$8</c:f>
              <c:strCache>
                <c:ptCount val="3"/>
                <c:pt idx="0">
                  <c:v>总收入</c:v>
                </c:pt>
                <c:pt idx="1">
                  <c:v>总支出</c:v>
                </c:pt>
                <c:pt idx="2">
                  <c:v>现金总额</c:v>
                </c:pt>
              </c:strCache>
            </c:strRef>
          </c:cat>
          <c:val>
            <c:numRef>
              <c:f>现金流!$B$6:$B$8</c:f>
              <c:numCache>
                <c:formatCode>\¥#,##0;\¥\-#,##0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现金流!$A$6:$A$8</c:f>
              <c:strCache>
                <c:ptCount val="3"/>
                <c:pt idx="0">
                  <c:v>总收入</c:v>
                </c:pt>
                <c:pt idx="1">
                  <c:v>总支出</c:v>
                </c:pt>
                <c:pt idx="2">
                  <c:v>现金总额</c:v>
                </c:pt>
              </c:strCache>
            </c:strRef>
          </c:cat>
          <c:val>
            <c:numRef>
              <c:f>现金流!$C$6:$C$8</c:f>
              <c:numCache>
                <c:formatCode>\¥#,##0;\¥\-#,##0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¥#,##0;\¥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35058948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</c:legendEntry>
      <c:layout>
        <c:manualLayout>
          <c:xMode val="edge"/>
          <c:yMode val="edge"/>
          <c:x val="0.708334628744121"/>
          <c:y val="0.0127784519504595"/>
          <c:w val="0.27323299068351"/>
          <c:h val="0.0886084864391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sz="1100">
          <a:latin typeface="Microsoft YaHei UI" panose="020B0503020204020204" pitchFamily="34" charset="-122"/>
          <a:ea typeface="Microsoft YaHei UI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19049</xdr:colOff>
      <xdr:row>3</xdr:row>
      <xdr:rowOff>79716</xdr:rowOff>
    </xdr:from>
    <xdr:to>
      <xdr:col>4</xdr:col>
      <xdr:colOff>0</xdr:colOff>
      <xdr:row>3</xdr:row>
      <xdr:rowOff>2381250</xdr:rowOff>
    </xdr:to>
    <xdr:graphicFrame>
      <xdr:nvGraphicFramePr>
        <xdr:cNvPr id="8" name="图表 7" descr="簇状柱形图显示总收入、总支出和现金总额的估计值和实际值"/>
        <xdr:cNvGraphicFramePr/>
      </xdr:nvGraphicFramePr>
      <xdr:xfrm>
        <a:off x="18415" y="2035175"/>
        <a:ext cx="5696585" cy="230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现金流" displayName="现金流" ref="A5:D8" totalsRowCount="1">
  <autoFilter ref="A5:D7"/>
  <tableColumns count="4">
    <tableColumn id="1" name="现金流" totalsRowLabel="现金总额"/>
    <tableColumn id="2" name="计划" totalsRowFunction="custom">
      <totalsRowFormula>B6-B7</totalsRowFormula>
    </tableColumn>
    <tableColumn id="3" name="实际" totalsRowFunction="custom">
      <totalsRowFormula>C6-C7</totalsRowFormula>
    </tableColumn>
    <tableColumn id="4" name="差额" totalsRowFunction="custom">
      <totalsRowFormula>现金流[[#Totals],[实际]]-现金流[[#Totals],[计划]]</totalsRowFormula>
    </tableColumn>
  </tableColumns>
  <tableStyleInfo name="每月家庭预算" showFirstColumn="1" showLastColumn="1" showRowStripes="1" showColumnStripes="1"/>
</table>
</file>

<file path=xl/tables/table2.xml><?xml version="1.0" encoding="utf-8"?>
<table xmlns="http://schemas.openxmlformats.org/spreadsheetml/2006/main" id="5" name="收入" displayName="收入" ref="B1:E5" totalsRowCount="1">
  <autoFilter ref="B1:E4"/>
  <tableColumns count="4">
    <tableColumn id="1" name="每月收入" totalsRowLabel="总收入"/>
    <tableColumn id="2" name="计划" totalsRowFunction="sum"/>
    <tableColumn id="3" name="实际" totalsRowFunction="sum"/>
    <tableColumn id="4" name="差额" totalsRowFunction="sum"/>
  </tableColumns>
  <tableStyleInfo name="每月家庭预算" showFirstColumn="1" showLastColumn="1" showRowStripes="1" showColumnStripes="1"/>
</table>
</file>

<file path=xl/tables/table3.xml><?xml version="1.0" encoding="utf-8"?>
<table xmlns="http://schemas.openxmlformats.org/spreadsheetml/2006/main" id="9" name="支出" displayName="支出" ref="B1:E22" totalsRowCount="1">
  <autoFilter ref="B1:E21"/>
  <tableColumns count="4">
    <tableColumn id="1" name="每月支出" totalsRowLabel="总支出"/>
    <tableColumn id="2" name="预计" totalsRowFunction="sum"/>
    <tableColumn id="3" name="实际" totalsRowFunction="sum"/>
    <tableColumn id="4" name="差额" totalsRowFunction="sum"/>
  </tableColumns>
  <tableStyleInfo name="每月家庭预算" showFirstColumn="1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D9"/>
  <sheetViews>
    <sheetView showGridLines="0" tabSelected="1" workbookViewId="0">
      <selection activeCell="H21" sqref="H21"/>
    </sheetView>
  </sheetViews>
  <sheetFormatPr defaultColWidth="9.10833333333333" defaultRowHeight="30" customHeight="1" outlineLevelCol="3"/>
  <cols>
    <col min="1" max="1" width="28" customWidth="1"/>
    <col min="2" max="4" width="15.6666666666667" style="1" customWidth="1"/>
    <col min="5" max="5" width="2.775" customWidth="1"/>
  </cols>
  <sheetData>
    <row r="1" ht="39.95" customHeight="1" spans="1:4">
      <c r="A1" s="24" t="s">
        <v>0</v>
      </c>
      <c r="B1" s="25"/>
      <c r="C1" s="25"/>
      <c r="D1" s="25"/>
    </row>
    <row r="2" ht="66.95" customHeight="1" spans="1:4">
      <c r="A2" s="26" t="s">
        <v>1</v>
      </c>
      <c r="B2" s="25"/>
      <c r="C2" s="25"/>
      <c r="D2" s="25"/>
    </row>
    <row r="3" ht="47.1" customHeight="1" spans="1:4">
      <c r="A3" s="27" t="s">
        <v>2</v>
      </c>
      <c r="B3" s="25"/>
      <c r="C3" s="25"/>
      <c r="D3" s="25"/>
    </row>
    <row r="4" ht="200.1" customHeight="1" spans="1:4">
      <c r="A4" s="28"/>
      <c r="B4" s="29"/>
      <c r="C4" s="29"/>
      <c r="D4" s="29"/>
    </row>
    <row r="5" customHeight="1" spans="1:4">
      <c r="A5" s="17" t="s">
        <v>3</v>
      </c>
      <c r="B5" s="5" t="s">
        <v>4</v>
      </c>
      <c r="C5" s="18" t="s">
        <v>5</v>
      </c>
      <c r="D5" s="30" t="s">
        <v>6</v>
      </c>
    </row>
    <row r="6" customHeight="1" spans="1:4">
      <c r="A6" s="8" t="s">
        <v>7</v>
      </c>
      <c r="B6" s="31">
        <f>收入[[#Totals],[计划]]</f>
        <v>5700</v>
      </c>
      <c r="C6" s="2">
        <f>收入[[#Totals],[实际]]</f>
        <v>5500</v>
      </c>
      <c r="D6" s="16">
        <f>收入[[#Totals],[差额]]</f>
        <v>-200</v>
      </c>
    </row>
    <row r="7" customHeight="1" spans="1:4">
      <c r="A7" s="8" t="s">
        <v>8</v>
      </c>
      <c r="B7" s="31">
        <f>支出[[#Totals],[预计]]</f>
        <v>3603</v>
      </c>
      <c r="C7" s="2">
        <f>支出[[#Totals],[实际]]</f>
        <v>3655</v>
      </c>
      <c r="D7" s="16">
        <f>支出[[#Totals],[差额]]</f>
        <v>-52</v>
      </c>
    </row>
    <row r="8" customHeight="1" spans="1:4">
      <c r="A8" s="17" t="s">
        <v>9</v>
      </c>
      <c r="B8" s="32">
        <f>B6-B7</f>
        <v>2097</v>
      </c>
      <c r="C8" s="33">
        <f>C6-C7</f>
        <v>1845</v>
      </c>
      <c r="D8" s="16">
        <f>现金流[[#Totals],[实际]]-现金流[[#Totals],[计划]]</f>
        <v>-252</v>
      </c>
    </row>
    <row r="9" customHeight="1" spans="1:4">
      <c r="A9" s="17"/>
      <c r="B9" s="14"/>
      <c r="C9" s="22"/>
      <c r="D9" s="16"/>
    </row>
  </sheetData>
  <dataValidations count="8">
    <dataValidation allowBlank="1" showInputMessage="1" showErrorMessage="1" prompt="在此单元格中输入月份" sqref="A1"/>
    <dataValidation allowBlank="1" showInputMessage="1" showErrorMessage="1" prompt="在此单元格中输入年份" sqref="A2"/>
    <dataValidation allowBlank="1" showInputMessage="1" showErrorMessage="1" prompt="此工作表的标题位于此单元格中。在“每月收入”工作表中输入每月收入，在“每月支出”工作表中输入每月支出" sqref="A3"/>
    <dataValidation allowBlank="1" showInputMessage="1" showErrorMessage="1" prompt="簇状柱形图描述总收入、总支出和现金总额的估计值和实际值" sqref="A4"/>
    <dataValidation allowBlank="1" showInputMessage="1" showErrorMessage="1" prompt="总收入和总支出会在此标题下的此列中自动更新" sqref="A5"/>
    <dataValidation allowBlank="1" showInputMessage="1" showErrorMessage="1" prompt="将在此标题下的此列中自动更新预计值" sqref="B5"/>
    <dataValidation allowBlank="1" showInputMessage="1" showErrorMessage="1" prompt="将在此标题下的此列中自动更新实际值" sqref="C5"/>
    <dataValidation allowBlank="1" showInputMessage="1" showErrorMessage="1" prompt="将在此标题下的此列中自动计算差额" sqref="D5"/>
  </dataValidations>
  <printOptions horizontalCentered="1"/>
  <pageMargins left="0.3" right="0.3" top="0.4" bottom="0.75" header="0.3" footer="0.3"/>
  <pageSetup paperSize="9" fitToHeight="0" orientation="portrait"/>
  <headerFooter differentFirst="1">
    <oddFooter>&amp;CPage &amp;P of &amp;N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E6"/>
  <sheetViews>
    <sheetView showGridLines="0" workbookViewId="0">
      <selection activeCell="C17" sqref="C17"/>
    </sheetView>
  </sheetViews>
  <sheetFormatPr defaultColWidth="9.10833333333333" defaultRowHeight="30" customHeight="1" outlineLevelRow="5" outlineLevelCol="4"/>
  <cols>
    <col min="1" max="1" width="2.775" customWidth="1"/>
    <col min="2" max="2" width="37.4416666666667" customWidth="1"/>
    <col min="3" max="5" width="15.8916666666667" customWidth="1"/>
    <col min="6" max="6" width="2.775" customWidth="1"/>
  </cols>
  <sheetData>
    <row r="1" customHeight="1" spans="1:5">
      <c r="A1" s="3"/>
      <c r="B1" s="17" t="s">
        <v>10</v>
      </c>
      <c r="C1" s="5" t="s">
        <v>4</v>
      </c>
      <c r="D1" s="18" t="s">
        <v>5</v>
      </c>
      <c r="E1" s="7" t="s">
        <v>6</v>
      </c>
    </row>
    <row r="2" customHeight="1" spans="1:5">
      <c r="A2" s="3"/>
      <c r="B2" s="17" t="s">
        <v>11</v>
      </c>
      <c r="C2" s="19">
        <v>4000</v>
      </c>
      <c r="D2" s="19">
        <v>4000</v>
      </c>
      <c r="E2" s="19">
        <f>收入[[#This Row],[实际]]-收入[[#This Row],[计划]]</f>
        <v>0</v>
      </c>
    </row>
    <row r="3" customHeight="1" spans="1:5">
      <c r="A3" s="3"/>
      <c r="B3" s="17" t="s">
        <v>12</v>
      </c>
      <c r="C3" s="19">
        <v>1400</v>
      </c>
      <c r="D3" s="19">
        <v>1500</v>
      </c>
      <c r="E3" s="19">
        <f>收入[[#This Row],[实际]]-收入[[#This Row],[计划]]</f>
        <v>100</v>
      </c>
    </row>
    <row r="4" customHeight="1" spans="1:5">
      <c r="A4" s="3"/>
      <c r="B4" s="17" t="s">
        <v>13</v>
      </c>
      <c r="C4" s="19">
        <v>300</v>
      </c>
      <c r="D4" s="19">
        <v>0</v>
      </c>
      <c r="E4" s="19">
        <f>收入[[#This Row],[实际]]-收入[[#This Row],[计划]]</f>
        <v>-300</v>
      </c>
    </row>
    <row r="5" customHeight="1" spans="1:5">
      <c r="A5" s="3"/>
      <c r="B5" s="3" t="s">
        <v>7</v>
      </c>
      <c r="C5" s="20">
        <f>SUBTOTAL(109,收入[计划])</f>
        <v>5700</v>
      </c>
      <c r="D5" s="21">
        <f>SUBTOTAL(109,收入[实际])</f>
        <v>5500</v>
      </c>
      <c r="E5" s="10">
        <f>SUBTOTAL(109,收入[差额])</f>
        <v>-200</v>
      </c>
    </row>
    <row r="6" customHeight="1" spans="2:5">
      <c r="B6" s="17"/>
      <c r="C6" s="14"/>
      <c r="D6" s="22"/>
      <c r="E6" s="23"/>
    </row>
  </sheetData>
  <dataValidations count="5">
    <dataValidation allowBlank="1" showInputMessage="1" showErrorMessage="1" prompt="在此工作表中输入每月收入" sqref="A1"/>
    <dataValidation allowBlank="1" showInputMessage="1" showErrorMessage="1" prompt="在此标题下的此列中输入每月收入。使用标题筛选器查找特定项" sqref="B1"/>
    <dataValidation allowBlank="1" showInputMessage="1" showErrorMessage="1" prompt="在此标题下的此列中输入预计收入" sqref="C1"/>
    <dataValidation allowBlank="1" showInputMessage="1" showErrorMessage="1" prompt="在此标题下的此列中输入实际收入" sqref="D1"/>
    <dataValidation allowBlank="1" showInputMessage="1" showErrorMessage="1" prompt="将在此标题下的此列中自动计算差额" sqref="E1"/>
  </dataValidations>
  <printOptions horizontalCentered="1"/>
  <pageMargins left="0.3" right="0.3" top="0.4" bottom="0.75" header="0.3" footer="0.3"/>
  <pageSetup paperSize="9" fitToHeight="0" orientation="portrait"/>
  <headerFooter differentFirst="1">
    <oddFooter>&amp;CPage &amp;P of &amp;N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  <pageSetUpPr fitToPage="1"/>
  </sheetPr>
  <dimension ref="A1:E23"/>
  <sheetViews>
    <sheetView showGridLines="0" workbookViewId="0">
      <selection activeCell="K23" sqref="K23"/>
    </sheetView>
  </sheetViews>
  <sheetFormatPr defaultColWidth="9.10833333333333" defaultRowHeight="30" customHeight="1" outlineLevelCol="4"/>
  <cols>
    <col min="1" max="1" width="2.775" customWidth="1"/>
    <col min="2" max="2" width="37.4416666666667" customWidth="1"/>
    <col min="3" max="3" width="15.8916666666667" style="1" customWidth="1"/>
    <col min="4" max="4" width="15.8916666666667" style="2" customWidth="1"/>
    <col min="5" max="5" width="15.8916666666667" style="1" customWidth="1"/>
    <col min="6" max="6" width="2.775" customWidth="1"/>
  </cols>
  <sheetData>
    <row r="1" customHeight="1" spans="1:5">
      <c r="A1" s="3"/>
      <c r="B1" s="4" t="s">
        <v>14</v>
      </c>
      <c r="C1" s="5" t="s">
        <v>15</v>
      </c>
      <c r="D1" s="6" t="s">
        <v>5</v>
      </c>
      <c r="E1" s="7" t="s">
        <v>6</v>
      </c>
    </row>
    <row r="2" customHeight="1" spans="1:5">
      <c r="A2" s="3"/>
      <c r="B2" s="8" t="s">
        <v>16</v>
      </c>
      <c r="C2" s="9">
        <v>1500</v>
      </c>
      <c r="D2" s="10">
        <v>1500</v>
      </c>
      <c r="E2" s="10">
        <f>支出[[#This Row],[预计]]-支出[[#This Row],[实际]]</f>
        <v>0</v>
      </c>
    </row>
    <row r="3" customHeight="1" spans="1:5">
      <c r="A3" s="3"/>
      <c r="B3" s="8" t="s">
        <v>17</v>
      </c>
      <c r="C3" s="9">
        <v>250</v>
      </c>
      <c r="D3" s="10">
        <v>280</v>
      </c>
      <c r="E3" s="10">
        <f>支出[[#This Row],[预计]]-支出[[#This Row],[实际]]</f>
        <v>-30</v>
      </c>
    </row>
    <row r="4" customHeight="1" spans="1:5">
      <c r="A4" s="3"/>
      <c r="B4" s="8" t="s">
        <v>18</v>
      </c>
      <c r="C4" s="9">
        <v>38</v>
      </c>
      <c r="D4" s="10">
        <v>38</v>
      </c>
      <c r="E4" s="10">
        <f>支出[[#This Row],[预计]]-支出[[#This Row],[实际]]</f>
        <v>0</v>
      </c>
    </row>
    <row r="5" customHeight="1" spans="1:5">
      <c r="A5" s="3"/>
      <c r="B5" s="8" t="s">
        <v>19</v>
      </c>
      <c r="C5" s="9">
        <v>65</v>
      </c>
      <c r="D5" s="10">
        <v>78</v>
      </c>
      <c r="E5" s="10">
        <f>支出[[#This Row],[预计]]-支出[[#This Row],[实际]]</f>
        <v>-13</v>
      </c>
    </row>
    <row r="6" customHeight="1" spans="1:5">
      <c r="A6" s="3"/>
      <c r="B6" s="8" t="s">
        <v>20</v>
      </c>
      <c r="C6" s="9">
        <v>25</v>
      </c>
      <c r="D6" s="10">
        <v>21</v>
      </c>
      <c r="E6" s="10">
        <f>支出[[#This Row],[预计]]-支出[[#This Row],[实际]]</f>
        <v>4</v>
      </c>
    </row>
    <row r="7" customHeight="1" spans="1:5">
      <c r="A7" s="3"/>
      <c r="B7" s="8" t="s">
        <v>21</v>
      </c>
      <c r="C7" s="9">
        <v>75</v>
      </c>
      <c r="D7" s="10">
        <v>83</v>
      </c>
      <c r="E7" s="10">
        <f>支出[[#This Row],[预计]]-支出[[#This Row],[实际]]</f>
        <v>-8</v>
      </c>
    </row>
    <row r="8" customHeight="1" spans="1:5">
      <c r="A8" s="3"/>
      <c r="B8" s="8" t="s">
        <v>22</v>
      </c>
      <c r="C8" s="9">
        <v>60</v>
      </c>
      <c r="D8" s="10">
        <v>60</v>
      </c>
      <c r="E8" s="10">
        <f>支出[[#This Row],[预计]]-支出[[#This Row],[实际]]</f>
        <v>0</v>
      </c>
    </row>
    <row r="9" customHeight="1" spans="1:5">
      <c r="A9" s="3"/>
      <c r="B9" s="8" t="s">
        <v>23</v>
      </c>
      <c r="C9" s="9">
        <v>0</v>
      </c>
      <c r="D9" s="10">
        <v>60</v>
      </c>
      <c r="E9" s="10">
        <f>支出[[#This Row],[预计]]-支出[[#This Row],[实际]]</f>
        <v>-60</v>
      </c>
    </row>
    <row r="10" customHeight="1" spans="1:5">
      <c r="A10" s="3"/>
      <c r="B10" s="8" t="s">
        <v>24</v>
      </c>
      <c r="C10" s="9">
        <v>180</v>
      </c>
      <c r="D10" s="10">
        <v>150</v>
      </c>
      <c r="E10" s="10">
        <f>支出[[#This Row],[预计]]-支出[[#This Row],[实际]]</f>
        <v>30</v>
      </c>
    </row>
    <row r="11" customHeight="1" spans="1:5">
      <c r="A11" s="3"/>
      <c r="B11" s="8" t="s">
        <v>25</v>
      </c>
      <c r="C11" s="9">
        <v>250</v>
      </c>
      <c r="D11" s="10">
        <v>250</v>
      </c>
      <c r="E11" s="10">
        <f>支出[[#This Row],[预计]]-支出[[#This Row],[实际]]</f>
        <v>0</v>
      </c>
    </row>
    <row r="12" customHeight="1" spans="1:5">
      <c r="A12" s="3"/>
      <c r="B12" s="8" t="s">
        <v>26</v>
      </c>
      <c r="C12" s="9">
        <v>75</v>
      </c>
      <c r="D12" s="10">
        <v>80</v>
      </c>
      <c r="E12" s="10">
        <f>支出[[#This Row],[预计]]-支出[[#This Row],[实际]]</f>
        <v>-5</v>
      </c>
    </row>
    <row r="13" customHeight="1" spans="1:5">
      <c r="A13" s="3"/>
      <c r="B13" s="8" t="s">
        <v>27</v>
      </c>
      <c r="C13" s="9">
        <v>280</v>
      </c>
      <c r="D13" s="10">
        <v>260</v>
      </c>
      <c r="E13" s="10">
        <f>支出[[#This Row],[预计]]-支出[[#This Row],[实际]]</f>
        <v>20</v>
      </c>
    </row>
    <row r="14" customHeight="1" spans="1:5">
      <c r="A14" s="3"/>
      <c r="B14" s="8" t="s">
        <v>28</v>
      </c>
      <c r="C14" s="9">
        <v>75</v>
      </c>
      <c r="D14" s="10">
        <v>65</v>
      </c>
      <c r="E14" s="10">
        <f>支出[[#This Row],[预计]]-支出[[#This Row],[实际]]</f>
        <v>10</v>
      </c>
    </row>
    <row r="15" customHeight="1" spans="1:5">
      <c r="A15" s="3"/>
      <c r="B15" s="8" t="s">
        <v>29</v>
      </c>
      <c r="C15" s="9">
        <v>255</v>
      </c>
      <c r="D15" s="10">
        <v>255</v>
      </c>
      <c r="E15" s="10">
        <f>支出[[#This Row],[预计]]-支出[[#This Row],[实际]]</f>
        <v>0</v>
      </c>
    </row>
    <row r="16" customHeight="1" spans="1:5">
      <c r="A16" s="3"/>
      <c r="B16" s="8" t="s">
        <v>30</v>
      </c>
      <c r="C16" s="9">
        <v>100</v>
      </c>
      <c r="D16" s="10">
        <v>100</v>
      </c>
      <c r="E16" s="10">
        <f>支出[[#This Row],[预计]]-支出[[#This Row],[实际]]</f>
        <v>0</v>
      </c>
    </row>
    <row r="17" customHeight="1" spans="1:5">
      <c r="A17" s="3"/>
      <c r="B17" s="8" t="s">
        <v>31</v>
      </c>
      <c r="C17" s="9">
        <v>0</v>
      </c>
      <c r="D17" s="10">
        <v>0</v>
      </c>
      <c r="E17" s="10">
        <f>支出[[#This Row],[预计]]-支出[[#This Row],[实际]]</f>
        <v>0</v>
      </c>
    </row>
    <row r="18" customHeight="1" spans="1:5">
      <c r="A18" s="3"/>
      <c r="B18" s="8" t="s">
        <v>32</v>
      </c>
      <c r="C18" s="9">
        <v>0</v>
      </c>
      <c r="D18" s="10">
        <v>0</v>
      </c>
      <c r="E18" s="10">
        <f>支出[[#This Row],[预计]]-支出[[#This Row],[实际]]</f>
        <v>0</v>
      </c>
    </row>
    <row r="19" customHeight="1" spans="1:5">
      <c r="A19" s="3"/>
      <c r="B19" s="8" t="s">
        <v>33</v>
      </c>
      <c r="C19" s="9">
        <v>150</v>
      </c>
      <c r="D19" s="10">
        <v>150</v>
      </c>
      <c r="E19" s="10">
        <f>支出[[#This Row],[预计]]-支出[[#This Row],[实际]]</f>
        <v>0</v>
      </c>
    </row>
    <row r="20" customHeight="1" spans="1:5">
      <c r="A20" s="3"/>
      <c r="B20" s="8" t="s">
        <v>34</v>
      </c>
      <c r="C20" s="9">
        <v>225</v>
      </c>
      <c r="D20" s="10">
        <v>225</v>
      </c>
      <c r="E20" s="10">
        <f>支出[[#This Row],[预计]]-支出[[#This Row],[实际]]</f>
        <v>0</v>
      </c>
    </row>
    <row r="21" customHeight="1" spans="1:5">
      <c r="A21" s="3"/>
      <c r="B21" s="8" t="s">
        <v>35</v>
      </c>
      <c r="C21" s="9">
        <v>0</v>
      </c>
      <c r="D21" s="10">
        <v>0</v>
      </c>
      <c r="E21" s="10">
        <f>支出[[#This Row],[预计]]-支出[[#This Row],[实际]]</f>
        <v>0</v>
      </c>
    </row>
    <row r="22" customHeight="1" spans="1:5">
      <c r="A22" s="3"/>
      <c r="B22" s="8" t="s">
        <v>8</v>
      </c>
      <c r="C22" s="11">
        <f>SUBTOTAL(109,支出[预计])</f>
        <v>3603</v>
      </c>
      <c r="D22" s="12">
        <f>SUBTOTAL(109,支出[实际])</f>
        <v>3655</v>
      </c>
      <c r="E22" s="13">
        <f>SUBTOTAL(109,支出[差额])</f>
        <v>-52</v>
      </c>
    </row>
    <row r="23" customHeight="1" spans="2:5">
      <c r="B23" s="8"/>
      <c r="C23" s="14"/>
      <c r="D23" s="15"/>
      <c r="E23" s="16"/>
    </row>
  </sheetData>
  <dataValidations count="5">
    <dataValidation allowBlank="1" showInputMessage="1" showErrorMessage="1" prompt="在此工作表中输入每月支出" sqref="A1"/>
    <dataValidation allowBlank="1" showInputMessage="1" showErrorMessage="1" prompt="在此标题下的此列中输入每月支出。使用标题筛选器查找特定项" sqref="B1"/>
    <dataValidation allowBlank="1" showInputMessage="1" showErrorMessage="1" prompt="在此标题下的此列中输入每月预计支出" sqref="C1"/>
    <dataValidation allowBlank="1" showInputMessage="1" showErrorMessage="1" prompt="在此标题下的此列中输入每月实际支出" sqref="D1"/>
    <dataValidation allowBlank="1" showInputMessage="1" showErrorMessage="1" prompt="将在此标题下的此列中自动计算差额" sqref="E1"/>
  </dataValidations>
  <printOptions horizontalCentered="1"/>
  <pageMargins left="0.3" right="0.3" top="0.4" bottom="0.75" header="0.3" footer="0.3"/>
  <pageSetup paperSize="9" fitToHeight="0" orientation="portrait"/>
  <headerFooter differentFirst="1">
    <oddFooter>&amp;CPage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现金流</vt:lpstr>
      <vt:lpstr>每月收入</vt:lpstr>
      <vt:lpstr>每月支出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2017-02-16T06:35:00Z</dcterms:created>
  <dcterms:modified xsi:type="dcterms:W3CDTF">2018-10-24T08:00:30Z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