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95" windowHeight="12630" tabRatio="602" activeTab="5"/>
  </bookViews>
  <sheets>
    <sheet name="编制说明！" sheetId="1" r:id="rId1"/>
    <sheet name="基本信息录入" sheetId="2" r:id="rId2"/>
    <sheet name="资产负债表" sheetId="3" r:id="rId3"/>
    <sheet name="利润及利润分配表" sheetId="4" r:id="rId4"/>
    <sheet name="表外数据录入" sheetId="5" r:id="rId5"/>
    <sheet name="现金流量表" sheetId="6" r:id="rId6"/>
  </sheets>
  <definedNames/>
  <calcPr fullCalcOnLoad="1" fullPrecision="0"/>
</workbook>
</file>

<file path=xl/comments3.xml><?xml version="1.0" encoding="utf-8"?>
<comments xmlns="http://schemas.openxmlformats.org/spreadsheetml/2006/main">
  <authors>
    <author>user</author>
  </authors>
  <commentList>
    <comment ref="E44" authorId="0">
      <text>
        <r>
          <rPr>
            <b/>
            <sz val="9"/>
            <color indexed="10"/>
            <rFont val="宋体"/>
            <family val="0"/>
          </rPr>
          <t xml:space="preserve">提醒:
  </t>
        </r>
        <r>
          <rPr>
            <sz val="9"/>
            <color indexed="10"/>
            <rFont val="宋体"/>
            <family val="0"/>
          </rPr>
          <t>本格及C44、C45、D44、D45格设置有报表平衡校验公式，请勿删除。
   如本表不平衡，不一定是本表数据录入出错，由于期末未分配利润数与利润表直接链接，也可能是利润表数据录入出错而导致本表不平衡。
   因此，如本表不平衡，检查本表数据时须同时检查利润表。
   本批注不会被打印，如不希望显示，请点击“视图”，再点击“批注”，本批注即隐藏。</t>
        </r>
        <r>
          <rPr>
            <sz val="9"/>
            <rFont val="宋体"/>
            <family val="0"/>
          </rPr>
          <t xml:space="preserve">
</t>
        </r>
      </text>
    </comment>
  </commentList>
</comments>
</file>

<file path=xl/comments5.xml><?xml version="1.0" encoding="utf-8"?>
<comments xmlns="http://schemas.openxmlformats.org/spreadsheetml/2006/main">
  <authors>
    <author>user</author>
    <author>Jeffery</author>
  </authors>
  <commentList>
    <comment ref="D27" authorId="0">
      <text>
        <r>
          <rPr>
            <b/>
            <sz val="9"/>
            <color indexed="10"/>
            <rFont val="宋体"/>
            <family val="0"/>
          </rPr>
          <t xml:space="preserve">提醒:
  </t>
        </r>
        <r>
          <rPr>
            <sz val="9"/>
            <color indexed="10"/>
            <rFont val="宋体"/>
            <family val="0"/>
          </rPr>
          <t>所得税税率须根据企业实际税率修改。
   本批注不会被打印，如不希望显示，请点击“视图”，再点击“批注”，本批注即隐藏，本表其他批注不再另作说明。</t>
        </r>
        <r>
          <rPr>
            <sz val="8"/>
            <rFont val="宋体"/>
            <family val="0"/>
          </rPr>
          <t xml:space="preserve">
</t>
        </r>
      </text>
    </comment>
    <comment ref="D43" authorId="0">
      <text>
        <r>
          <rPr>
            <b/>
            <sz val="9"/>
            <color indexed="10"/>
            <rFont val="宋体"/>
            <family val="0"/>
          </rPr>
          <t xml:space="preserve">提醒:
  </t>
        </r>
        <r>
          <rPr>
            <sz val="9"/>
            <color indexed="10"/>
            <rFont val="宋体"/>
            <family val="0"/>
          </rPr>
          <t>灰色阴影部分须根据企业实际计提比例修改，如是按账龄计提坏账准备，则按实际计提数直接填在坏账准备金额栏。</t>
        </r>
        <r>
          <rPr>
            <sz val="8"/>
            <color indexed="10"/>
            <rFont val="宋体"/>
            <family val="0"/>
          </rPr>
          <t xml:space="preserve">
</t>
        </r>
      </text>
    </comment>
    <comment ref="E16" authorId="1">
      <text>
        <r>
          <rPr>
            <b/>
            <sz val="9"/>
            <rFont val="宋体"/>
            <family val="0"/>
          </rPr>
          <t xml:space="preserve">提醒:
   </t>
        </r>
        <r>
          <rPr>
            <sz val="9"/>
            <color indexed="10"/>
            <rFont val="宋体"/>
            <family val="0"/>
          </rPr>
          <t>本格设有主营业务收入校验公式请勿删除。</t>
        </r>
        <r>
          <rPr>
            <sz val="9"/>
            <rFont val="宋体"/>
            <family val="0"/>
          </rPr>
          <t xml:space="preserve">
</t>
        </r>
      </text>
    </comment>
    <comment ref="E20" authorId="1">
      <text>
        <r>
          <rPr>
            <b/>
            <sz val="9"/>
            <rFont val="宋体"/>
            <family val="0"/>
          </rPr>
          <t xml:space="preserve">提醒:
   </t>
        </r>
        <r>
          <rPr>
            <sz val="9"/>
            <color indexed="10"/>
            <rFont val="宋体"/>
            <family val="0"/>
          </rPr>
          <t>本格设有主营业务成本校验公式请勿删除。</t>
        </r>
        <r>
          <rPr>
            <sz val="9"/>
            <rFont val="宋体"/>
            <family val="0"/>
          </rPr>
          <t xml:space="preserve">
</t>
        </r>
      </text>
    </comment>
    <comment ref="E23" authorId="1">
      <text>
        <r>
          <rPr>
            <b/>
            <sz val="9"/>
            <rFont val="宋体"/>
            <family val="0"/>
          </rPr>
          <t>提醒:</t>
        </r>
        <r>
          <rPr>
            <sz val="9"/>
            <rFont val="宋体"/>
            <family val="0"/>
          </rPr>
          <t xml:space="preserve">
   </t>
        </r>
        <r>
          <rPr>
            <sz val="9"/>
            <color indexed="10"/>
            <rFont val="宋体"/>
            <family val="0"/>
          </rPr>
          <t>本格设有存货增加额校验公式请勿删除。</t>
        </r>
      </text>
    </comment>
  </commentList>
</comments>
</file>

<file path=xl/sharedStrings.xml><?xml version="1.0" encoding="utf-8"?>
<sst xmlns="http://schemas.openxmlformats.org/spreadsheetml/2006/main" count="305" uniqueCount="288">
  <si>
    <t>报表编制基本信息录入</t>
  </si>
  <si>
    <t>编制单位：</t>
  </si>
  <si>
    <t>××公司</t>
  </si>
  <si>
    <t>所属时期或截止时间：</t>
  </si>
  <si>
    <r>
      <t>2004</t>
    </r>
    <r>
      <rPr>
        <sz val="9"/>
        <rFont val="宋体"/>
        <family val="0"/>
      </rPr>
      <t>年</t>
    </r>
    <r>
      <rPr>
        <sz val="9"/>
        <rFont val="Arial"/>
        <family val="2"/>
      </rPr>
      <t>3</t>
    </r>
    <r>
      <rPr>
        <sz val="9"/>
        <rFont val="宋体"/>
        <family val="0"/>
      </rPr>
      <t>月</t>
    </r>
    <r>
      <rPr>
        <sz val="9"/>
        <rFont val="Arial"/>
        <family val="2"/>
      </rPr>
      <t>31</t>
    </r>
    <r>
      <rPr>
        <sz val="9"/>
        <rFont val="宋体"/>
        <family val="0"/>
      </rPr>
      <t>日</t>
    </r>
  </si>
  <si>
    <t>企业负责人：</t>
  </si>
  <si>
    <t>张三</t>
  </si>
  <si>
    <t>财务负责人：</t>
  </si>
  <si>
    <t>李四</t>
  </si>
  <si>
    <t>制表人：</t>
  </si>
  <si>
    <t>王五</t>
  </si>
  <si>
    <t>说明：基本信息录入后，将会自动显示在各报表的相关位置。</t>
  </si>
  <si>
    <t>报表目录</t>
  </si>
  <si>
    <r>
      <t>编</t>
    </r>
    <r>
      <rPr>
        <sz val="10"/>
        <rFont val="Times New Roman"/>
        <family val="1"/>
      </rPr>
      <t xml:space="preserve">      </t>
    </r>
    <r>
      <rPr>
        <sz val="10"/>
        <rFont val="宋体"/>
        <family val="0"/>
      </rPr>
      <t>号</t>
    </r>
  </si>
  <si>
    <t>行次</t>
  </si>
  <si>
    <t>报表名称</t>
  </si>
  <si>
    <t>A01</t>
  </si>
  <si>
    <t>基本信息录入</t>
  </si>
  <si>
    <t>A02</t>
  </si>
  <si>
    <t>编制说明</t>
  </si>
  <si>
    <t>A03</t>
  </si>
  <si>
    <t>表外数据录入</t>
  </si>
  <si>
    <t>会企01表</t>
  </si>
  <si>
    <t>资产负债表</t>
  </si>
  <si>
    <t>会企02表</t>
  </si>
  <si>
    <t>利润及利润分配表</t>
  </si>
  <si>
    <t>会企03表</t>
  </si>
  <si>
    <t>现金流量表</t>
  </si>
  <si>
    <r>
      <t>资</t>
    </r>
    <r>
      <rPr>
        <b/>
        <u val="single"/>
        <sz val="12"/>
        <rFont val="Arial"/>
        <family val="2"/>
      </rPr>
      <t xml:space="preserve">   </t>
    </r>
    <r>
      <rPr>
        <b/>
        <u val="single"/>
        <sz val="12"/>
        <rFont val="宋体"/>
        <family val="0"/>
      </rPr>
      <t>产</t>
    </r>
    <r>
      <rPr>
        <b/>
        <u val="single"/>
        <sz val="12"/>
        <rFont val="Arial"/>
        <family val="2"/>
      </rPr>
      <t xml:space="preserve">   </t>
    </r>
    <r>
      <rPr>
        <b/>
        <u val="single"/>
        <sz val="12"/>
        <rFont val="宋体"/>
        <family val="0"/>
      </rPr>
      <t>负</t>
    </r>
    <r>
      <rPr>
        <b/>
        <u val="single"/>
        <sz val="12"/>
        <rFont val="Arial"/>
        <family val="2"/>
      </rPr>
      <t xml:space="preserve">   </t>
    </r>
    <r>
      <rPr>
        <b/>
        <u val="single"/>
        <sz val="12"/>
        <rFont val="宋体"/>
        <family val="0"/>
      </rPr>
      <t>债</t>
    </r>
    <r>
      <rPr>
        <b/>
        <u val="single"/>
        <sz val="12"/>
        <rFont val="Arial"/>
        <family val="2"/>
      </rPr>
      <t xml:space="preserve">   </t>
    </r>
    <r>
      <rPr>
        <b/>
        <u val="single"/>
        <sz val="12"/>
        <rFont val="宋体"/>
        <family val="0"/>
      </rPr>
      <t>表</t>
    </r>
  </si>
  <si>
    <r>
      <t>会企</t>
    </r>
    <r>
      <rPr>
        <sz val="9"/>
        <rFont val="Arial"/>
        <family val="2"/>
      </rPr>
      <t>01</t>
    </r>
    <r>
      <rPr>
        <sz val="9"/>
        <rFont val="宋体"/>
        <family val="0"/>
      </rPr>
      <t>表</t>
    </r>
  </si>
  <si>
    <t>单位：元</t>
  </si>
  <si>
    <r>
      <t>资</t>
    </r>
    <r>
      <rPr>
        <sz val="9"/>
        <rFont val="Arial"/>
        <family val="2"/>
      </rPr>
      <t xml:space="preserve">        </t>
    </r>
    <r>
      <rPr>
        <sz val="9"/>
        <rFont val="宋体"/>
        <family val="0"/>
      </rPr>
      <t>产</t>
    </r>
    <r>
      <rPr>
        <sz val="9"/>
        <rFont val="Arial"/>
        <family val="2"/>
      </rPr>
      <t xml:space="preserve"> </t>
    </r>
  </si>
  <si>
    <t>年初数</t>
  </si>
  <si>
    <t>期末数</t>
  </si>
  <si>
    <t>负债及所有者权益</t>
  </si>
  <si>
    <t>流动资产：</t>
  </si>
  <si>
    <t>流动负债：</t>
  </si>
  <si>
    <r>
      <t xml:space="preserve">    </t>
    </r>
    <r>
      <rPr>
        <sz val="9"/>
        <rFont val="宋体"/>
        <family val="0"/>
      </rPr>
      <t>货币资金</t>
    </r>
  </si>
  <si>
    <r>
      <t xml:space="preserve">    </t>
    </r>
    <r>
      <rPr>
        <sz val="9"/>
        <rFont val="宋体"/>
        <family val="0"/>
      </rPr>
      <t>短期借款</t>
    </r>
  </si>
  <si>
    <r>
      <t xml:space="preserve">    </t>
    </r>
    <r>
      <rPr>
        <sz val="9"/>
        <rFont val="宋体"/>
        <family val="0"/>
      </rPr>
      <t>短期投资</t>
    </r>
  </si>
  <si>
    <r>
      <t xml:space="preserve">    </t>
    </r>
    <r>
      <rPr>
        <sz val="9"/>
        <rFont val="宋体"/>
        <family val="0"/>
      </rPr>
      <t>应付票据</t>
    </r>
  </si>
  <si>
    <r>
      <t xml:space="preserve">    </t>
    </r>
    <r>
      <rPr>
        <sz val="9"/>
        <rFont val="宋体"/>
        <family val="0"/>
      </rPr>
      <t>应收票据</t>
    </r>
  </si>
  <si>
    <r>
      <t xml:space="preserve">    </t>
    </r>
    <r>
      <rPr>
        <sz val="9"/>
        <rFont val="宋体"/>
        <family val="0"/>
      </rPr>
      <t>应付帐款</t>
    </r>
  </si>
  <si>
    <r>
      <t xml:space="preserve">    </t>
    </r>
    <r>
      <rPr>
        <sz val="9"/>
        <rFont val="宋体"/>
        <family val="0"/>
      </rPr>
      <t>应收股利</t>
    </r>
  </si>
  <si>
    <r>
      <t xml:space="preserve">    </t>
    </r>
    <r>
      <rPr>
        <sz val="9"/>
        <rFont val="宋体"/>
        <family val="0"/>
      </rPr>
      <t>预收帐款</t>
    </r>
  </si>
  <si>
    <r>
      <t xml:space="preserve">    </t>
    </r>
    <r>
      <rPr>
        <sz val="9"/>
        <rFont val="宋体"/>
        <family val="0"/>
      </rPr>
      <t>应收利息</t>
    </r>
  </si>
  <si>
    <r>
      <t xml:space="preserve">    </t>
    </r>
    <r>
      <rPr>
        <sz val="9"/>
        <rFont val="宋体"/>
        <family val="0"/>
      </rPr>
      <t>应付工资</t>
    </r>
  </si>
  <si>
    <r>
      <t xml:space="preserve">    </t>
    </r>
    <r>
      <rPr>
        <sz val="9"/>
        <rFont val="宋体"/>
        <family val="0"/>
      </rPr>
      <t>应收帐款</t>
    </r>
  </si>
  <si>
    <r>
      <t xml:space="preserve">    </t>
    </r>
    <r>
      <rPr>
        <sz val="9"/>
        <rFont val="宋体"/>
        <family val="0"/>
      </rPr>
      <t>应付福利费</t>
    </r>
  </si>
  <si>
    <r>
      <t xml:space="preserve">    </t>
    </r>
    <r>
      <rPr>
        <sz val="9"/>
        <rFont val="宋体"/>
        <family val="0"/>
      </rPr>
      <t>其他应收款</t>
    </r>
  </si>
  <si>
    <r>
      <t xml:space="preserve">    </t>
    </r>
    <r>
      <rPr>
        <sz val="9"/>
        <rFont val="宋体"/>
        <family val="0"/>
      </rPr>
      <t>应付股利</t>
    </r>
  </si>
  <si>
    <r>
      <t xml:space="preserve">    </t>
    </r>
    <r>
      <rPr>
        <sz val="9"/>
        <rFont val="宋体"/>
        <family val="0"/>
      </rPr>
      <t>预付帐款</t>
    </r>
  </si>
  <si>
    <r>
      <t xml:space="preserve">    </t>
    </r>
    <r>
      <rPr>
        <sz val="9"/>
        <rFont val="宋体"/>
        <family val="0"/>
      </rPr>
      <t>应交税金</t>
    </r>
  </si>
  <si>
    <r>
      <t xml:space="preserve">    </t>
    </r>
    <r>
      <rPr>
        <sz val="9"/>
        <rFont val="宋体"/>
        <family val="0"/>
      </rPr>
      <t>应收补贴款</t>
    </r>
  </si>
  <si>
    <r>
      <t xml:space="preserve">    </t>
    </r>
    <r>
      <rPr>
        <sz val="9"/>
        <rFont val="宋体"/>
        <family val="0"/>
      </rPr>
      <t>其他应交款</t>
    </r>
  </si>
  <si>
    <r>
      <t xml:space="preserve">    </t>
    </r>
    <r>
      <rPr>
        <sz val="9"/>
        <rFont val="宋体"/>
        <family val="0"/>
      </rPr>
      <t>存货</t>
    </r>
  </si>
  <si>
    <r>
      <t xml:space="preserve">    </t>
    </r>
    <r>
      <rPr>
        <sz val="9"/>
        <rFont val="宋体"/>
        <family val="0"/>
      </rPr>
      <t>其他应付款</t>
    </r>
  </si>
  <si>
    <r>
      <t xml:space="preserve">    </t>
    </r>
    <r>
      <rPr>
        <sz val="9"/>
        <rFont val="宋体"/>
        <family val="0"/>
      </rPr>
      <t>待摊费用</t>
    </r>
  </si>
  <si>
    <r>
      <t xml:space="preserve">    </t>
    </r>
    <r>
      <rPr>
        <sz val="9"/>
        <rFont val="宋体"/>
        <family val="0"/>
      </rPr>
      <t>预提费用</t>
    </r>
  </si>
  <si>
    <r>
      <t xml:space="preserve">    </t>
    </r>
    <r>
      <rPr>
        <sz val="9"/>
        <rFont val="宋体"/>
        <family val="0"/>
      </rPr>
      <t>一年内到期的长期债券投资</t>
    </r>
  </si>
  <si>
    <r>
      <t xml:space="preserve">    </t>
    </r>
    <r>
      <rPr>
        <sz val="9"/>
        <rFont val="宋体"/>
        <family val="0"/>
      </rPr>
      <t>预计负债</t>
    </r>
  </si>
  <si>
    <r>
      <t xml:space="preserve">    </t>
    </r>
    <r>
      <rPr>
        <sz val="9"/>
        <rFont val="宋体"/>
        <family val="0"/>
      </rPr>
      <t>其他流动资产</t>
    </r>
  </si>
  <si>
    <r>
      <t xml:space="preserve">    </t>
    </r>
    <r>
      <rPr>
        <sz val="9"/>
        <rFont val="宋体"/>
        <family val="0"/>
      </rPr>
      <t>一年内到期的长期负债</t>
    </r>
  </si>
  <si>
    <r>
      <t xml:space="preserve">    </t>
    </r>
    <r>
      <rPr>
        <sz val="9"/>
        <rFont val="宋体"/>
        <family val="0"/>
      </rPr>
      <t>其他流动负债</t>
    </r>
  </si>
  <si>
    <r>
      <t xml:space="preserve">      </t>
    </r>
    <r>
      <rPr>
        <sz val="9"/>
        <rFont val="宋体"/>
        <family val="0"/>
      </rPr>
      <t>流动资产合计</t>
    </r>
  </si>
  <si>
    <r>
      <t xml:space="preserve"> </t>
    </r>
    <r>
      <rPr>
        <sz val="9"/>
        <rFont val="宋体"/>
        <family val="0"/>
      </rPr>
      <t>流动负债合计</t>
    </r>
  </si>
  <si>
    <t>长期投资：</t>
  </si>
  <si>
    <t>长期负债：</t>
  </si>
  <si>
    <r>
      <t xml:space="preserve">    </t>
    </r>
    <r>
      <rPr>
        <sz val="9"/>
        <rFont val="宋体"/>
        <family val="0"/>
      </rPr>
      <t>长期股权投资</t>
    </r>
  </si>
  <si>
    <r>
      <t xml:space="preserve">    </t>
    </r>
    <r>
      <rPr>
        <sz val="9"/>
        <rFont val="宋体"/>
        <family val="0"/>
      </rPr>
      <t>长期借款</t>
    </r>
  </si>
  <si>
    <r>
      <t xml:space="preserve">    </t>
    </r>
    <r>
      <rPr>
        <sz val="9"/>
        <rFont val="宋体"/>
        <family val="0"/>
      </rPr>
      <t>长期债权投资</t>
    </r>
  </si>
  <si>
    <r>
      <t xml:space="preserve">    </t>
    </r>
    <r>
      <rPr>
        <sz val="9"/>
        <rFont val="宋体"/>
        <family val="0"/>
      </rPr>
      <t>应付债券</t>
    </r>
  </si>
  <si>
    <r>
      <t xml:space="preserve">    </t>
    </r>
    <r>
      <rPr>
        <sz val="9"/>
        <rFont val="宋体"/>
        <family val="0"/>
      </rPr>
      <t>长期投资合计</t>
    </r>
  </si>
  <si>
    <r>
      <t xml:space="preserve">    </t>
    </r>
    <r>
      <rPr>
        <sz val="9"/>
        <rFont val="宋体"/>
        <family val="0"/>
      </rPr>
      <t>长期应付款</t>
    </r>
  </si>
  <si>
    <t>固定资产：</t>
  </si>
  <si>
    <r>
      <t xml:space="preserve">    </t>
    </r>
    <r>
      <rPr>
        <sz val="9"/>
        <rFont val="宋体"/>
        <family val="0"/>
      </rPr>
      <t>专项应付款</t>
    </r>
  </si>
  <si>
    <r>
      <t xml:space="preserve">    </t>
    </r>
    <r>
      <rPr>
        <sz val="9"/>
        <rFont val="宋体"/>
        <family val="0"/>
      </rPr>
      <t>固定资产原价</t>
    </r>
  </si>
  <si>
    <r>
      <t xml:space="preserve">    </t>
    </r>
    <r>
      <rPr>
        <sz val="9"/>
        <rFont val="宋体"/>
        <family val="0"/>
      </rPr>
      <t>其他长期负债</t>
    </r>
  </si>
  <si>
    <r>
      <t xml:space="preserve">        </t>
    </r>
    <r>
      <rPr>
        <sz val="9"/>
        <rFont val="宋体"/>
        <family val="0"/>
      </rPr>
      <t>减：累计折旧</t>
    </r>
  </si>
  <si>
    <r>
      <t xml:space="preserve">        </t>
    </r>
    <r>
      <rPr>
        <sz val="9"/>
        <rFont val="宋体"/>
        <family val="0"/>
      </rPr>
      <t>长期负债合计</t>
    </r>
  </si>
  <si>
    <r>
      <t xml:space="preserve">    </t>
    </r>
    <r>
      <rPr>
        <sz val="9"/>
        <rFont val="宋体"/>
        <family val="0"/>
      </rPr>
      <t>固定资产净值</t>
    </r>
  </si>
  <si>
    <t>递延税项：</t>
  </si>
  <si>
    <r>
      <t xml:space="preserve">        </t>
    </r>
    <r>
      <rPr>
        <sz val="9"/>
        <rFont val="宋体"/>
        <family val="0"/>
      </rPr>
      <t>减：固定资产减值准备</t>
    </r>
  </si>
  <si>
    <r>
      <t xml:space="preserve">    </t>
    </r>
    <r>
      <rPr>
        <sz val="9"/>
        <rFont val="宋体"/>
        <family val="0"/>
      </rPr>
      <t>递延税项贷项</t>
    </r>
  </si>
  <si>
    <r>
      <t xml:space="preserve">    </t>
    </r>
    <r>
      <rPr>
        <sz val="9"/>
        <rFont val="宋体"/>
        <family val="0"/>
      </rPr>
      <t>固定资产净额</t>
    </r>
  </si>
  <si>
    <r>
      <t xml:space="preserve">            </t>
    </r>
    <r>
      <rPr>
        <sz val="9"/>
        <rFont val="宋体"/>
        <family val="0"/>
      </rPr>
      <t>负债总计</t>
    </r>
  </si>
  <si>
    <r>
      <t xml:space="preserve">    </t>
    </r>
    <r>
      <rPr>
        <sz val="9"/>
        <rFont val="宋体"/>
        <family val="0"/>
      </rPr>
      <t>工程物资</t>
    </r>
  </si>
  <si>
    <t>少数股东权益</t>
  </si>
  <si>
    <r>
      <t xml:space="preserve">    </t>
    </r>
    <r>
      <rPr>
        <sz val="9"/>
        <rFont val="宋体"/>
        <family val="0"/>
      </rPr>
      <t>在建工程</t>
    </r>
  </si>
  <si>
    <t>所有者权益（或股东权益）：</t>
  </si>
  <si>
    <r>
      <t xml:space="preserve">    </t>
    </r>
    <r>
      <rPr>
        <sz val="9"/>
        <rFont val="宋体"/>
        <family val="0"/>
      </rPr>
      <t>固定资产清理</t>
    </r>
  </si>
  <si>
    <r>
      <t xml:space="preserve">    </t>
    </r>
    <r>
      <rPr>
        <sz val="9"/>
        <rFont val="宋体"/>
        <family val="0"/>
      </rPr>
      <t>实收资本（或股本）</t>
    </r>
  </si>
  <si>
    <t>116</t>
  </si>
  <si>
    <r>
      <t xml:space="preserve">              </t>
    </r>
    <r>
      <rPr>
        <sz val="9"/>
        <rFont val="宋体"/>
        <family val="0"/>
      </rPr>
      <t>固定资产合计</t>
    </r>
  </si>
  <si>
    <r>
      <t xml:space="preserve">        </t>
    </r>
    <r>
      <rPr>
        <sz val="9"/>
        <rFont val="宋体"/>
        <family val="0"/>
      </rPr>
      <t>减：已归还投资</t>
    </r>
  </si>
  <si>
    <t>无形资产及其他资产：</t>
  </si>
  <si>
    <r>
      <t xml:space="preserve">    </t>
    </r>
    <r>
      <rPr>
        <sz val="9"/>
        <rFont val="宋体"/>
        <family val="0"/>
      </rPr>
      <t>实收资本（或股本）净额</t>
    </r>
  </si>
  <si>
    <r>
      <t xml:space="preserve">    </t>
    </r>
    <r>
      <rPr>
        <sz val="9"/>
        <rFont val="宋体"/>
        <family val="0"/>
      </rPr>
      <t>无形资产</t>
    </r>
  </si>
  <si>
    <r>
      <t xml:space="preserve">    </t>
    </r>
    <r>
      <rPr>
        <sz val="9"/>
        <rFont val="宋体"/>
        <family val="0"/>
      </rPr>
      <t>资本公积</t>
    </r>
  </si>
  <si>
    <r>
      <t xml:space="preserve">    </t>
    </r>
    <r>
      <rPr>
        <sz val="9"/>
        <rFont val="宋体"/>
        <family val="0"/>
      </rPr>
      <t>长期待摊费用</t>
    </r>
  </si>
  <si>
    <r>
      <t xml:space="preserve">    </t>
    </r>
    <r>
      <rPr>
        <sz val="9"/>
        <rFont val="宋体"/>
        <family val="0"/>
      </rPr>
      <t>盈余公积</t>
    </r>
  </si>
  <si>
    <r>
      <t xml:space="preserve">    </t>
    </r>
    <r>
      <rPr>
        <sz val="9"/>
        <rFont val="宋体"/>
        <family val="0"/>
      </rPr>
      <t>其他长期资产</t>
    </r>
  </si>
  <si>
    <r>
      <t xml:space="preserve">        </t>
    </r>
    <r>
      <rPr>
        <sz val="9"/>
        <rFont val="宋体"/>
        <family val="0"/>
      </rPr>
      <t>其中：法定公益金</t>
    </r>
  </si>
  <si>
    <r>
      <t xml:space="preserve">    </t>
    </r>
    <r>
      <rPr>
        <sz val="9"/>
        <rFont val="宋体"/>
        <family val="0"/>
      </rPr>
      <t>无形资产及其他资产合计</t>
    </r>
  </si>
  <si>
    <r>
      <t xml:space="preserve">    </t>
    </r>
    <r>
      <rPr>
        <sz val="9"/>
        <rFont val="宋体"/>
        <family val="0"/>
      </rPr>
      <t>未分配利润</t>
    </r>
  </si>
  <si>
    <r>
      <t xml:space="preserve">    </t>
    </r>
    <r>
      <rPr>
        <sz val="9"/>
        <rFont val="宋体"/>
        <family val="0"/>
      </rPr>
      <t>外币会计报表折算差额</t>
    </r>
  </si>
  <si>
    <r>
      <t xml:space="preserve">    </t>
    </r>
    <r>
      <rPr>
        <sz val="9"/>
        <rFont val="宋体"/>
        <family val="0"/>
      </rPr>
      <t>递延税款借项</t>
    </r>
  </si>
  <si>
    <t>所有者权益（或股东权益）合计</t>
  </si>
  <si>
    <r>
      <t xml:space="preserve">            </t>
    </r>
    <r>
      <rPr>
        <sz val="9"/>
        <rFont val="宋体"/>
        <family val="0"/>
      </rPr>
      <t>资产总计</t>
    </r>
  </si>
  <si>
    <r>
      <t xml:space="preserve">  </t>
    </r>
    <r>
      <rPr>
        <sz val="8"/>
        <rFont val="宋体"/>
        <family val="0"/>
      </rPr>
      <t>负债和所有者权益（或股东权益）总计</t>
    </r>
  </si>
  <si>
    <r>
      <t xml:space="preserve">                                                                                                                                                                                                    </t>
    </r>
    <r>
      <rPr>
        <sz val="9"/>
        <rFont val="宋体"/>
        <family val="0"/>
      </rPr>
      <t>会企</t>
    </r>
    <r>
      <rPr>
        <sz val="9"/>
        <rFont val="Arial"/>
        <family val="2"/>
      </rPr>
      <t>02</t>
    </r>
    <r>
      <rPr>
        <sz val="9"/>
        <rFont val="宋体"/>
        <family val="0"/>
      </rPr>
      <t>表</t>
    </r>
  </si>
  <si>
    <r>
      <t xml:space="preserve"> </t>
    </r>
    <r>
      <rPr>
        <sz val="9"/>
        <rFont val="宋体"/>
        <family val="0"/>
      </rPr>
      <t>单位：元</t>
    </r>
  </si>
  <si>
    <t>项             目</t>
  </si>
  <si>
    <t>本年累计数</t>
  </si>
  <si>
    <t>上年同期数</t>
  </si>
  <si>
    <t>一、主营业务收入</t>
  </si>
  <si>
    <t xml:space="preserve">      减：主营业务成本</t>
  </si>
  <si>
    <t xml:space="preserve">          主营业务税金及附加</t>
  </si>
  <si>
    <t>二、主营业务利润（亏损以“－”号填列）</t>
  </si>
  <si>
    <r>
      <t xml:space="preserve">              </t>
    </r>
    <r>
      <rPr>
        <sz val="10"/>
        <rFont val="宋体"/>
        <family val="0"/>
      </rPr>
      <t>加：其他业务利润（亏损以“－”号填列）</t>
    </r>
  </si>
  <si>
    <t xml:space="preserve">      减：营业费用 </t>
  </si>
  <si>
    <t xml:space="preserve">          管理费用</t>
  </si>
  <si>
    <t xml:space="preserve">          财务费用</t>
  </si>
  <si>
    <t>三、营业利润（亏损以“－”号填列）</t>
  </si>
  <si>
    <t xml:space="preserve">     加：投资收益（损失以“－”号填列）</t>
  </si>
  <si>
    <t xml:space="preserve">         补贴收入</t>
  </si>
  <si>
    <t xml:space="preserve">         营业外收入</t>
  </si>
  <si>
    <t xml:space="preserve">     减：营业外支出    </t>
  </si>
  <si>
    <t>四、利润总额（亏损以“－”号填列）</t>
  </si>
  <si>
    <t xml:space="preserve">      减：所得税</t>
  </si>
  <si>
    <t xml:space="preserve">          少数股东权益</t>
  </si>
  <si>
    <t>五、净利润（亏损以“－”号填列）</t>
  </si>
  <si>
    <t xml:space="preserve">     加：年初未分配利润</t>
  </si>
  <si>
    <t xml:space="preserve">        其他转入</t>
  </si>
  <si>
    <t>六、可供分配的利润</t>
  </si>
  <si>
    <t xml:space="preserve">     减：提取法定盈余公积</t>
  </si>
  <si>
    <t xml:space="preserve">         提取法定公益金</t>
  </si>
  <si>
    <t xml:space="preserve">         提取职工奖励及福利基金</t>
  </si>
  <si>
    <t xml:space="preserve">         提取储备基金</t>
  </si>
  <si>
    <t xml:space="preserve">         提取企业发展基金</t>
  </si>
  <si>
    <t xml:space="preserve">         利润归还投资</t>
  </si>
  <si>
    <t>七、可供投资者分配的利润</t>
  </si>
  <si>
    <t xml:space="preserve">     减：应付优先股股利</t>
  </si>
  <si>
    <t xml:space="preserve">         提取任意盈余公积</t>
  </si>
  <si>
    <t xml:space="preserve">         应付普通股股利</t>
  </si>
  <si>
    <t xml:space="preserve">         转作资本（或股本）的普通股股利</t>
  </si>
  <si>
    <t>八、未分配利润</t>
  </si>
  <si>
    <t xml:space="preserve">   补充资料：</t>
  </si>
  <si>
    <t>项         目</t>
  </si>
  <si>
    <t xml:space="preserve">   1、出售、处置部门或被投资单位所得收益</t>
  </si>
  <si>
    <t xml:space="preserve">   2、自然灾害发生的损失</t>
  </si>
  <si>
    <t xml:space="preserve">   3、会计政策变更增加（或减少）利润总额</t>
  </si>
  <si>
    <t xml:space="preserve">   4、会计估计变更增加（或减少）利润总额</t>
  </si>
  <si>
    <t xml:space="preserve">   5、债务重组损失</t>
  </si>
  <si>
    <t xml:space="preserve">   6、其他</t>
  </si>
  <si>
    <t>编制现金流量表所需表外数据录入</t>
  </si>
  <si>
    <t>序号</t>
  </si>
  <si>
    <r>
      <t>项</t>
    </r>
    <r>
      <rPr>
        <sz val="9"/>
        <rFont val="Arial"/>
        <family val="2"/>
      </rPr>
      <t xml:space="preserve">      </t>
    </r>
    <r>
      <rPr>
        <sz val="9"/>
        <rFont val="宋体"/>
        <family val="0"/>
      </rPr>
      <t>目</t>
    </r>
  </si>
  <si>
    <r>
      <t>金</t>
    </r>
    <r>
      <rPr>
        <sz val="9"/>
        <rFont val="Arial"/>
        <family val="2"/>
      </rPr>
      <t xml:space="preserve">     </t>
    </r>
    <r>
      <rPr>
        <sz val="9"/>
        <rFont val="宋体"/>
        <family val="0"/>
      </rPr>
      <t>额</t>
    </r>
  </si>
  <si>
    <r>
      <t xml:space="preserve">  </t>
    </r>
    <r>
      <rPr>
        <sz val="9"/>
        <rFont val="宋体"/>
        <family val="0"/>
      </rPr>
      <t>支付给职工的工资、奖金及各项津贴</t>
    </r>
  </si>
  <si>
    <t>养老保险金</t>
  </si>
  <si>
    <t>医疗保险金</t>
  </si>
  <si>
    <t>失业保险费</t>
  </si>
  <si>
    <t>住房公积金</t>
  </si>
  <si>
    <t>劳动保护费</t>
  </si>
  <si>
    <r>
      <t xml:space="preserve">  </t>
    </r>
    <r>
      <rPr>
        <sz val="9"/>
        <rFont val="宋体"/>
        <family val="0"/>
      </rPr>
      <t>支付给职工的其他福利费</t>
    </r>
  </si>
  <si>
    <t>支付给职工以及为职工支付的现金合计</t>
  </si>
  <si>
    <t>增值税税率</t>
  </si>
  <si>
    <r>
      <t>主营业务收入（</t>
    </r>
    <r>
      <rPr>
        <sz val="10"/>
        <rFont val="Arial"/>
        <family val="2"/>
      </rPr>
      <t>17</t>
    </r>
    <r>
      <rPr>
        <sz val="10"/>
        <rFont val="宋体"/>
        <family val="0"/>
      </rPr>
      <t>％增值税部分）</t>
    </r>
  </si>
  <si>
    <r>
      <t>主营业务收入（</t>
    </r>
    <r>
      <rPr>
        <sz val="10"/>
        <rFont val="Arial"/>
        <family val="2"/>
      </rPr>
      <t>13</t>
    </r>
    <r>
      <rPr>
        <sz val="10"/>
        <rFont val="宋体"/>
        <family val="0"/>
      </rPr>
      <t>％增值税部分）</t>
    </r>
  </si>
  <si>
    <r>
      <t>主营业务收入（</t>
    </r>
    <r>
      <rPr>
        <sz val="10"/>
        <rFont val="Arial"/>
        <family val="2"/>
      </rPr>
      <t>6</t>
    </r>
    <r>
      <rPr>
        <sz val="10"/>
        <rFont val="宋体"/>
        <family val="0"/>
      </rPr>
      <t>％增值税部分）</t>
    </r>
  </si>
  <si>
    <r>
      <t>主营业务收入（</t>
    </r>
    <r>
      <rPr>
        <sz val="10"/>
        <rFont val="Arial"/>
        <family val="2"/>
      </rPr>
      <t>4</t>
    </r>
    <r>
      <rPr>
        <sz val="10"/>
        <rFont val="宋体"/>
        <family val="0"/>
      </rPr>
      <t>％增值税部分）</t>
    </r>
  </si>
  <si>
    <r>
      <t>非应税项目主营业务收入</t>
    </r>
    <r>
      <rPr>
        <sz val="9"/>
        <rFont val="Times New Roman"/>
        <family val="1"/>
      </rPr>
      <t>(</t>
    </r>
    <r>
      <rPr>
        <sz val="9"/>
        <rFont val="宋体"/>
        <family val="0"/>
      </rPr>
      <t>本栏仅供校验勾稽关系不计算销项税额</t>
    </r>
    <r>
      <rPr>
        <sz val="9"/>
        <rFont val="Times New Roman"/>
        <family val="1"/>
      </rPr>
      <t>)</t>
    </r>
  </si>
  <si>
    <t>含其他行业主营业务收入</t>
  </si>
  <si>
    <t>销项税额合计</t>
  </si>
  <si>
    <r>
      <t>主营业务成本（</t>
    </r>
    <r>
      <rPr>
        <sz val="10"/>
        <rFont val="Arial"/>
        <family val="2"/>
      </rPr>
      <t>17</t>
    </r>
    <r>
      <rPr>
        <sz val="10"/>
        <rFont val="宋体"/>
        <family val="0"/>
      </rPr>
      <t>％增值税部分）</t>
    </r>
  </si>
  <si>
    <r>
      <t>主营业务成本（</t>
    </r>
    <r>
      <rPr>
        <sz val="10"/>
        <rFont val="Arial"/>
        <family val="2"/>
      </rPr>
      <t>13</t>
    </r>
    <r>
      <rPr>
        <sz val="10"/>
        <rFont val="宋体"/>
        <family val="0"/>
      </rPr>
      <t>％增值税部分）</t>
    </r>
  </si>
  <si>
    <r>
      <t>小规模纳税人主营业务成本</t>
    </r>
    <r>
      <rPr>
        <sz val="9"/>
        <rFont val="Times New Roman"/>
        <family val="1"/>
      </rPr>
      <t>(</t>
    </r>
    <r>
      <rPr>
        <sz val="9"/>
        <rFont val="宋体"/>
        <family val="0"/>
      </rPr>
      <t>本栏仅供校验勾稽关系不计算进项税额</t>
    </r>
    <r>
      <rPr>
        <sz val="9"/>
        <rFont val="Times New Roman"/>
        <family val="1"/>
      </rPr>
      <t>)</t>
    </r>
  </si>
  <si>
    <r>
      <t>非增值税行业主营业务成本</t>
    </r>
    <r>
      <rPr>
        <sz val="9"/>
        <rFont val="Times New Roman"/>
        <family val="1"/>
      </rPr>
      <t>(</t>
    </r>
    <r>
      <rPr>
        <sz val="9"/>
        <rFont val="宋体"/>
        <family val="0"/>
      </rPr>
      <t>本栏仅供校验勾稽关系不计算进项税额</t>
    </r>
    <r>
      <rPr>
        <sz val="9"/>
        <rFont val="Times New Roman"/>
        <family val="1"/>
      </rPr>
      <t>)</t>
    </r>
  </si>
  <si>
    <r>
      <t>存货增加额（</t>
    </r>
    <r>
      <rPr>
        <sz val="10"/>
        <rFont val="Arial"/>
        <family val="2"/>
      </rPr>
      <t>17</t>
    </r>
    <r>
      <rPr>
        <sz val="10"/>
        <rFont val="宋体"/>
        <family val="0"/>
      </rPr>
      <t>％部分）</t>
    </r>
  </si>
  <si>
    <r>
      <t>存货增加额（</t>
    </r>
    <r>
      <rPr>
        <sz val="10"/>
        <rFont val="Arial"/>
        <family val="2"/>
      </rPr>
      <t>13</t>
    </r>
    <r>
      <rPr>
        <sz val="10"/>
        <rFont val="宋体"/>
        <family val="0"/>
      </rPr>
      <t>％部分）</t>
    </r>
  </si>
  <si>
    <r>
      <t>小规模纳税人进货增加额</t>
    </r>
    <r>
      <rPr>
        <sz val="9"/>
        <rFont val="Times New Roman"/>
        <family val="1"/>
      </rPr>
      <t>(</t>
    </r>
    <r>
      <rPr>
        <sz val="9"/>
        <rFont val="宋体"/>
        <family val="0"/>
      </rPr>
      <t>本栏仅供校验勾稽关系不计算进项税额</t>
    </r>
    <r>
      <rPr>
        <sz val="9"/>
        <rFont val="Times New Roman"/>
        <family val="1"/>
      </rPr>
      <t>)</t>
    </r>
  </si>
  <si>
    <t>进项税额合计</t>
  </si>
  <si>
    <t>应交增值税</t>
  </si>
  <si>
    <t>在“主营业务税金及附加”科目列支的各项税金</t>
  </si>
  <si>
    <t>所得税</t>
  </si>
  <si>
    <t>管理费用中列支的税金</t>
  </si>
  <si>
    <t>未通过“应交税金”科目核算的其他税金</t>
  </si>
  <si>
    <t>支付的各项税费合计</t>
  </si>
  <si>
    <t>收到的税费返还合计</t>
  </si>
  <si>
    <r>
      <t xml:space="preserve">      </t>
    </r>
    <r>
      <rPr>
        <sz val="9"/>
        <rFont val="宋体"/>
        <family val="0"/>
      </rPr>
      <t>出口退税</t>
    </r>
  </si>
  <si>
    <r>
      <t xml:space="preserve">      </t>
    </r>
    <r>
      <rPr>
        <sz val="9"/>
        <rFont val="宋体"/>
        <family val="0"/>
      </rPr>
      <t>增值税返回</t>
    </r>
  </si>
  <si>
    <r>
      <t xml:space="preserve">      </t>
    </r>
    <r>
      <rPr>
        <sz val="9"/>
        <rFont val="宋体"/>
        <family val="0"/>
      </rPr>
      <t>所得税返回</t>
    </r>
  </si>
  <si>
    <r>
      <t xml:space="preserve">      </t>
    </r>
    <r>
      <rPr>
        <sz val="9"/>
        <rFont val="宋体"/>
        <family val="0"/>
      </rPr>
      <t>财政扶持补贴</t>
    </r>
  </si>
  <si>
    <r>
      <t xml:space="preserve">      </t>
    </r>
    <r>
      <rPr>
        <sz val="9"/>
        <rFont val="宋体"/>
        <family val="0"/>
      </rPr>
      <t>其他税收返回</t>
    </r>
  </si>
  <si>
    <t>分配股利、利润或偿付利息所支付的现金合计</t>
  </si>
  <si>
    <r>
      <t xml:space="preserve">    </t>
    </r>
    <r>
      <rPr>
        <sz val="9"/>
        <rFont val="宋体"/>
        <family val="0"/>
      </rPr>
      <t>分配股利所支付的现金</t>
    </r>
  </si>
  <si>
    <r>
      <t xml:space="preserve">    </t>
    </r>
    <r>
      <rPr>
        <sz val="9"/>
        <rFont val="宋体"/>
        <family val="0"/>
      </rPr>
      <t>分配利润所支付的现金</t>
    </r>
  </si>
  <si>
    <r>
      <t xml:space="preserve">    </t>
    </r>
    <r>
      <rPr>
        <sz val="9"/>
        <rFont val="宋体"/>
        <family val="0"/>
      </rPr>
      <t>利息支出</t>
    </r>
    <r>
      <rPr>
        <sz val="9"/>
        <rFont val="Arial"/>
        <family val="2"/>
      </rPr>
      <t>(</t>
    </r>
    <r>
      <rPr>
        <sz val="9"/>
        <rFont val="宋体"/>
        <family val="0"/>
      </rPr>
      <t>根据财务费用科目明细提取，不抵减利息收入</t>
    </r>
    <r>
      <rPr>
        <sz val="9"/>
        <rFont val="Arial"/>
        <family val="2"/>
      </rPr>
      <t>)</t>
    </r>
  </si>
  <si>
    <r>
      <t xml:space="preserve">            </t>
    </r>
    <r>
      <rPr>
        <sz val="9"/>
        <rFont val="宋体"/>
        <family val="0"/>
      </rPr>
      <t>减：应收票据贴现利息支出</t>
    </r>
  </si>
  <si>
    <r>
      <t xml:space="preserve">    </t>
    </r>
    <r>
      <rPr>
        <sz val="9"/>
        <rFont val="宋体"/>
        <family val="0"/>
      </rPr>
      <t>非经营性利息净支出</t>
    </r>
  </si>
  <si>
    <t>计提的资产减值准备合计</t>
  </si>
  <si>
    <t>计提比例</t>
  </si>
  <si>
    <r>
      <t xml:space="preserve">       </t>
    </r>
    <r>
      <rPr>
        <sz val="9"/>
        <rFont val="宋体"/>
        <family val="0"/>
      </rPr>
      <t>坏帐准备</t>
    </r>
  </si>
  <si>
    <r>
      <t xml:space="preserve">       </t>
    </r>
    <r>
      <rPr>
        <sz val="9"/>
        <rFont val="宋体"/>
        <family val="0"/>
      </rPr>
      <t>短期投资跌价准备</t>
    </r>
  </si>
  <si>
    <r>
      <t xml:space="preserve">       </t>
    </r>
    <r>
      <rPr>
        <sz val="9"/>
        <rFont val="宋体"/>
        <family val="0"/>
      </rPr>
      <t>存货跌价准备</t>
    </r>
  </si>
  <si>
    <r>
      <t xml:space="preserve">       </t>
    </r>
    <r>
      <rPr>
        <sz val="9"/>
        <rFont val="宋体"/>
        <family val="0"/>
      </rPr>
      <t>长期投资减值准备</t>
    </r>
  </si>
  <si>
    <r>
      <t xml:space="preserve">      </t>
    </r>
    <r>
      <rPr>
        <sz val="9"/>
        <rFont val="宋体"/>
        <family val="0"/>
      </rPr>
      <t>固定资产减值准备</t>
    </r>
  </si>
  <si>
    <r>
      <t xml:space="preserve">      </t>
    </r>
    <r>
      <rPr>
        <sz val="9"/>
        <rFont val="宋体"/>
        <family val="0"/>
      </rPr>
      <t>无形资产减值准备</t>
    </r>
  </si>
  <si>
    <r>
      <t xml:space="preserve">      </t>
    </r>
    <r>
      <rPr>
        <sz val="9"/>
        <rFont val="宋体"/>
        <family val="0"/>
      </rPr>
      <t>在建工程减值准备</t>
    </r>
  </si>
  <si>
    <r>
      <t xml:space="preserve">      </t>
    </r>
    <r>
      <rPr>
        <sz val="9"/>
        <rFont val="宋体"/>
        <family val="0"/>
      </rPr>
      <t>委托贷款减值准备</t>
    </r>
  </si>
  <si>
    <t>无形资产摊销</t>
  </si>
  <si>
    <t>长期待摊费用摊销</t>
  </si>
  <si>
    <t>固定资产报废损失</t>
  </si>
  <si>
    <r>
      <t>处置固定资产、无形资产和其他长期资产的损失</t>
    </r>
    <r>
      <rPr>
        <sz val="8"/>
        <rFont val="Times New Roman"/>
        <family val="1"/>
      </rPr>
      <t>(</t>
    </r>
    <r>
      <rPr>
        <sz val="8"/>
        <rFont val="宋体"/>
        <family val="0"/>
      </rPr>
      <t>减：损益</t>
    </r>
    <r>
      <rPr>
        <sz val="8"/>
        <rFont val="Times New Roman"/>
        <family val="1"/>
      </rPr>
      <t>)</t>
    </r>
  </si>
  <si>
    <t>收到投资分红或利润</t>
  </si>
  <si>
    <t>处置固定资产和无形资产收回的现金净额</t>
  </si>
  <si>
    <t>处置其他长期资产收回的现金净额</t>
  </si>
  <si>
    <t>处置固定资产、无形资产和其他长期资产所收回的现金净额合计</t>
  </si>
  <si>
    <t>收到的其他与投资活动有关的现金</t>
  </si>
  <si>
    <t>支付的其他与投资活动有关的现金</t>
  </si>
  <si>
    <t>收到的其他与筹资活动有关的现金</t>
  </si>
  <si>
    <t>支付的其他与筹资活动有关的现金</t>
  </si>
  <si>
    <r>
      <t>现</t>
    </r>
    <r>
      <rPr>
        <b/>
        <sz val="18"/>
        <rFont val="Arial"/>
        <family val="2"/>
      </rPr>
      <t xml:space="preserve">    </t>
    </r>
    <r>
      <rPr>
        <b/>
        <sz val="18"/>
        <rFont val="宋体"/>
        <family val="0"/>
      </rPr>
      <t>金</t>
    </r>
    <r>
      <rPr>
        <b/>
        <sz val="18"/>
        <rFont val="Arial"/>
        <family val="2"/>
      </rPr>
      <t xml:space="preserve">    </t>
    </r>
    <r>
      <rPr>
        <b/>
        <sz val="18"/>
        <rFont val="宋体"/>
        <family val="0"/>
      </rPr>
      <t>流</t>
    </r>
    <r>
      <rPr>
        <b/>
        <sz val="18"/>
        <rFont val="Arial"/>
        <family val="2"/>
      </rPr>
      <t xml:space="preserve">    </t>
    </r>
    <r>
      <rPr>
        <b/>
        <sz val="18"/>
        <rFont val="宋体"/>
        <family val="0"/>
      </rPr>
      <t>量</t>
    </r>
    <r>
      <rPr>
        <b/>
        <sz val="18"/>
        <rFont val="Arial"/>
        <family val="2"/>
      </rPr>
      <t xml:space="preserve">    </t>
    </r>
    <r>
      <rPr>
        <b/>
        <sz val="18"/>
        <rFont val="宋体"/>
        <family val="0"/>
      </rPr>
      <t>表</t>
    </r>
  </si>
  <si>
    <t xml:space="preserve">                                    </t>
  </si>
  <si>
    <r>
      <t xml:space="preserve">                    </t>
    </r>
    <r>
      <rPr>
        <sz val="9"/>
        <rFont val="宋体"/>
        <family val="0"/>
      </rPr>
      <t>会企</t>
    </r>
    <r>
      <rPr>
        <sz val="9"/>
        <rFont val="Arial"/>
        <family val="2"/>
      </rPr>
      <t>03</t>
    </r>
    <r>
      <rPr>
        <sz val="9"/>
        <rFont val="宋体"/>
        <family val="0"/>
      </rPr>
      <t>表</t>
    </r>
  </si>
  <si>
    <r>
      <t xml:space="preserve">                    </t>
    </r>
    <r>
      <rPr>
        <sz val="9"/>
        <rFont val="宋体"/>
        <family val="0"/>
      </rPr>
      <t>单位：元</t>
    </r>
  </si>
  <si>
    <r>
      <t>项</t>
    </r>
    <r>
      <rPr>
        <sz val="9"/>
        <rFont val="Arial"/>
        <family val="2"/>
      </rPr>
      <t xml:space="preserve">                     </t>
    </r>
    <r>
      <rPr>
        <sz val="9"/>
        <rFont val="宋体"/>
        <family val="0"/>
      </rPr>
      <t>目</t>
    </r>
  </si>
  <si>
    <r>
      <t>补</t>
    </r>
    <r>
      <rPr>
        <sz val="9"/>
        <rFont val="Arial"/>
        <family val="2"/>
      </rPr>
      <t xml:space="preserve">  </t>
    </r>
    <r>
      <rPr>
        <sz val="9"/>
        <rFont val="宋体"/>
        <family val="0"/>
      </rPr>
      <t>充</t>
    </r>
    <r>
      <rPr>
        <sz val="9"/>
        <rFont val="Arial"/>
        <family val="2"/>
      </rPr>
      <t xml:space="preserve">  </t>
    </r>
    <r>
      <rPr>
        <sz val="9"/>
        <rFont val="宋体"/>
        <family val="0"/>
      </rPr>
      <t>资</t>
    </r>
    <r>
      <rPr>
        <sz val="9"/>
        <rFont val="Arial"/>
        <family val="2"/>
      </rPr>
      <t xml:space="preserve">  </t>
    </r>
    <r>
      <rPr>
        <sz val="9"/>
        <rFont val="宋体"/>
        <family val="0"/>
      </rPr>
      <t>料</t>
    </r>
  </si>
  <si>
    <r>
      <t>金</t>
    </r>
    <r>
      <rPr>
        <sz val="9"/>
        <rFont val="Arial"/>
        <family val="2"/>
      </rPr>
      <t xml:space="preserve">        </t>
    </r>
    <r>
      <rPr>
        <sz val="9"/>
        <rFont val="宋体"/>
        <family val="0"/>
      </rPr>
      <t>额</t>
    </r>
  </si>
  <si>
    <t>一、经营活动产生的现金流量：</t>
  </si>
  <si>
    <r>
      <t>1</t>
    </r>
    <r>
      <rPr>
        <b/>
        <sz val="9"/>
        <rFont val="宋体"/>
        <family val="0"/>
      </rPr>
      <t>、将净利润调节为经营活动现金流量：</t>
    </r>
  </si>
  <si>
    <r>
      <t xml:space="preserve">    </t>
    </r>
    <r>
      <rPr>
        <sz val="9"/>
        <rFont val="宋体"/>
        <family val="0"/>
      </rPr>
      <t>销售商品、提供劳务收到的现金</t>
    </r>
  </si>
  <si>
    <r>
      <t xml:space="preserve">    </t>
    </r>
    <r>
      <rPr>
        <sz val="9"/>
        <rFont val="宋体"/>
        <family val="0"/>
      </rPr>
      <t>净利润</t>
    </r>
  </si>
  <si>
    <r>
      <t xml:space="preserve">    </t>
    </r>
    <r>
      <rPr>
        <sz val="9"/>
        <rFont val="宋体"/>
        <family val="0"/>
      </rPr>
      <t>收到的税费返还</t>
    </r>
  </si>
  <si>
    <r>
      <t xml:space="preserve">    </t>
    </r>
    <r>
      <rPr>
        <sz val="9"/>
        <rFont val="宋体"/>
        <family val="0"/>
      </rPr>
      <t>加：计提的资产减值准备</t>
    </r>
  </si>
  <si>
    <r>
      <t xml:space="preserve">    </t>
    </r>
    <r>
      <rPr>
        <sz val="9"/>
        <rFont val="宋体"/>
        <family val="0"/>
      </rPr>
      <t>收到的其他与经营活动有关的现金</t>
    </r>
  </si>
  <si>
    <r>
      <t xml:space="preserve">            </t>
    </r>
    <r>
      <rPr>
        <sz val="9"/>
        <rFont val="宋体"/>
        <family val="0"/>
      </rPr>
      <t>固定资产折旧</t>
    </r>
  </si>
  <si>
    <t>现金流入小计</t>
  </si>
  <si>
    <r>
      <t xml:space="preserve">            </t>
    </r>
    <r>
      <rPr>
        <sz val="9"/>
        <rFont val="宋体"/>
        <family val="0"/>
      </rPr>
      <t>无形资产摊销</t>
    </r>
  </si>
  <si>
    <r>
      <t xml:space="preserve">    </t>
    </r>
    <r>
      <rPr>
        <sz val="9"/>
        <rFont val="宋体"/>
        <family val="0"/>
      </rPr>
      <t>购买商品、接受劳务支付的现金</t>
    </r>
  </si>
  <si>
    <r>
      <t xml:space="preserve">            </t>
    </r>
    <r>
      <rPr>
        <sz val="9"/>
        <rFont val="宋体"/>
        <family val="0"/>
      </rPr>
      <t>长期待摊费用摊销</t>
    </r>
  </si>
  <si>
    <r>
      <t xml:space="preserve">    </t>
    </r>
    <r>
      <rPr>
        <sz val="9"/>
        <rFont val="宋体"/>
        <family val="0"/>
      </rPr>
      <t>支付给职工以及为职工支付的现金</t>
    </r>
  </si>
  <si>
    <r>
      <t xml:space="preserve">            </t>
    </r>
    <r>
      <rPr>
        <sz val="9"/>
        <rFont val="宋体"/>
        <family val="0"/>
      </rPr>
      <t>待摊费用减少（减：增加）</t>
    </r>
  </si>
  <si>
    <r>
      <t xml:space="preserve">    </t>
    </r>
    <r>
      <rPr>
        <sz val="9"/>
        <rFont val="宋体"/>
        <family val="0"/>
      </rPr>
      <t>支付的各项税费</t>
    </r>
  </si>
  <si>
    <r>
      <t xml:space="preserve">            </t>
    </r>
    <r>
      <rPr>
        <sz val="9"/>
        <rFont val="宋体"/>
        <family val="0"/>
      </rPr>
      <t>预提费用增加（减：减少）</t>
    </r>
  </si>
  <si>
    <r>
      <t xml:space="preserve">    </t>
    </r>
    <r>
      <rPr>
        <sz val="9"/>
        <rFont val="宋体"/>
        <family val="0"/>
      </rPr>
      <t>支付的其他与经营活动有关的现金</t>
    </r>
  </si>
  <si>
    <r>
      <t xml:space="preserve">            </t>
    </r>
    <r>
      <rPr>
        <sz val="8"/>
        <rFont val="宋体"/>
        <family val="0"/>
      </rPr>
      <t>处置固定资产、无形资产和其他长期资产的损失（减：收益）</t>
    </r>
  </si>
  <si>
    <t>现金流出小计</t>
  </si>
  <si>
    <r>
      <t xml:space="preserve">            </t>
    </r>
    <r>
      <rPr>
        <sz val="9"/>
        <rFont val="宋体"/>
        <family val="0"/>
      </rPr>
      <t>固定资产报废损失</t>
    </r>
  </si>
  <si>
    <r>
      <t xml:space="preserve">    </t>
    </r>
    <r>
      <rPr>
        <b/>
        <sz val="9"/>
        <rFont val="宋体"/>
        <family val="0"/>
      </rPr>
      <t>经营活动产生的现金流量净额</t>
    </r>
  </si>
  <si>
    <r>
      <t xml:space="preserve">            </t>
    </r>
    <r>
      <rPr>
        <sz val="9"/>
        <rFont val="宋体"/>
        <family val="0"/>
      </rPr>
      <t>财务费用</t>
    </r>
  </si>
  <si>
    <t>二、投资活动产生的现金流量：</t>
  </si>
  <si>
    <r>
      <t xml:space="preserve">            </t>
    </r>
    <r>
      <rPr>
        <sz val="9"/>
        <rFont val="宋体"/>
        <family val="0"/>
      </rPr>
      <t>投资损失（减：收益）</t>
    </r>
  </si>
  <si>
    <r>
      <t xml:space="preserve">    </t>
    </r>
    <r>
      <rPr>
        <sz val="9"/>
        <rFont val="宋体"/>
        <family val="0"/>
      </rPr>
      <t>收回投资所收到的现金</t>
    </r>
  </si>
  <si>
    <r>
      <t xml:space="preserve">            </t>
    </r>
    <r>
      <rPr>
        <sz val="9"/>
        <rFont val="宋体"/>
        <family val="0"/>
      </rPr>
      <t>递延税款贷项（减：借项）</t>
    </r>
  </si>
  <si>
    <r>
      <t xml:space="preserve">    </t>
    </r>
    <r>
      <rPr>
        <sz val="9"/>
        <rFont val="宋体"/>
        <family val="0"/>
      </rPr>
      <t>取得投资收益所收到的现金</t>
    </r>
  </si>
  <si>
    <r>
      <t xml:space="preserve">            </t>
    </r>
    <r>
      <rPr>
        <sz val="9"/>
        <rFont val="宋体"/>
        <family val="0"/>
      </rPr>
      <t>存货的减少（减：增加）</t>
    </r>
  </si>
  <si>
    <r>
      <t xml:space="preserve">    </t>
    </r>
    <r>
      <rPr>
        <sz val="8"/>
        <rFont val="宋体"/>
        <family val="0"/>
      </rPr>
      <t>处置固定资产、无形资产和其他长期资产所收回的现金净额</t>
    </r>
  </si>
  <si>
    <r>
      <t xml:space="preserve">            </t>
    </r>
    <r>
      <rPr>
        <sz val="9"/>
        <rFont val="宋体"/>
        <family val="0"/>
      </rPr>
      <t>经营性应收项目的减少（减：增加）</t>
    </r>
  </si>
  <si>
    <r>
      <t xml:space="preserve">    </t>
    </r>
    <r>
      <rPr>
        <sz val="9"/>
        <rFont val="宋体"/>
        <family val="0"/>
      </rPr>
      <t>收到的其他与投资活动有关的现金</t>
    </r>
  </si>
  <si>
    <r>
      <t xml:space="preserve">            </t>
    </r>
    <r>
      <rPr>
        <sz val="9"/>
        <rFont val="宋体"/>
        <family val="0"/>
      </rPr>
      <t>经营性应付项目的增加（减：减少）</t>
    </r>
  </si>
  <si>
    <r>
      <t xml:space="preserve">            </t>
    </r>
    <r>
      <rPr>
        <sz val="9"/>
        <rFont val="宋体"/>
        <family val="0"/>
      </rPr>
      <t>其他</t>
    </r>
  </si>
  <si>
    <r>
      <t xml:space="preserve">    </t>
    </r>
    <r>
      <rPr>
        <sz val="9"/>
        <rFont val="宋体"/>
        <family val="0"/>
      </rPr>
      <t>购建固定资产、无形资产和其他长期资产所支付的现金</t>
    </r>
  </si>
  <si>
    <r>
      <t xml:space="preserve">   </t>
    </r>
    <r>
      <rPr>
        <b/>
        <sz val="9"/>
        <rFont val="宋体"/>
        <family val="0"/>
      </rPr>
      <t>经营活动产生的现金流量净额</t>
    </r>
  </si>
  <si>
    <r>
      <t xml:space="preserve">    </t>
    </r>
    <r>
      <rPr>
        <sz val="9"/>
        <rFont val="宋体"/>
        <family val="0"/>
      </rPr>
      <t>投资所支付的现金</t>
    </r>
  </si>
  <si>
    <r>
      <t xml:space="preserve">    </t>
    </r>
    <r>
      <rPr>
        <sz val="9"/>
        <rFont val="宋体"/>
        <family val="0"/>
      </rPr>
      <t>支付的其他与投资活动有关的现金</t>
    </r>
  </si>
  <si>
    <r>
      <t xml:space="preserve">   </t>
    </r>
    <r>
      <rPr>
        <b/>
        <sz val="9"/>
        <rFont val="宋体"/>
        <family val="0"/>
      </rPr>
      <t>投资活动产生的现金流量净额</t>
    </r>
  </si>
  <si>
    <r>
      <t>2</t>
    </r>
    <r>
      <rPr>
        <b/>
        <sz val="9"/>
        <rFont val="宋体"/>
        <family val="0"/>
      </rPr>
      <t>、不涉及现金收支的投资和筹资活动：</t>
    </r>
  </si>
  <si>
    <t>三、筹资活动产生的现金流量：</t>
  </si>
  <si>
    <r>
      <t xml:space="preserve">   </t>
    </r>
    <r>
      <rPr>
        <sz val="9"/>
        <rFont val="宋体"/>
        <family val="0"/>
      </rPr>
      <t>债务转为资本</t>
    </r>
  </si>
  <si>
    <r>
      <t xml:space="preserve">    </t>
    </r>
    <r>
      <rPr>
        <sz val="9"/>
        <rFont val="宋体"/>
        <family val="0"/>
      </rPr>
      <t>吸收投资所收到的现金</t>
    </r>
  </si>
  <si>
    <r>
      <t xml:space="preserve">   </t>
    </r>
    <r>
      <rPr>
        <sz val="9"/>
        <rFont val="宋体"/>
        <family val="0"/>
      </rPr>
      <t>一年内到期的可转换公司债券</t>
    </r>
  </si>
  <si>
    <r>
      <t xml:space="preserve">    </t>
    </r>
    <r>
      <rPr>
        <sz val="9"/>
        <rFont val="宋体"/>
        <family val="0"/>
      </rPr>
      <t>借款所收到的现金</t>
    </r>
  </si>
  <si>
    <r>
      <t xml:space="preserve">   </t>
    </r>
    <r>
      <rPr>
        <sz val="9"/>
        <rFont val="宋体"/>
        <family val="0"/>
      </rPr>
      <t>融资租入固定资产</t>
    </r>
  </si>
  <si>
    <r>
      <t xml:space="preserve">    </t>
    </r>
    <r>
      <rPr>
        <sz val="9"/>
        <rFont val="宋体"/>
        <family val="0"/>
      </rPr>
      <t>收到的其他与筹资活动有关的现金</t>
    </r>
  </si>
  <si>
    <r>
      <t xml:space="preserve">    </t>
    </r>
    <r>
      <rPr>
        <sz val="9"/>
        <rFont val="宋体"/>
        <family val="0"/>
      </rPr>
      <t>偿还债务所支付的现金</t>
    </r>
  </si>
  <si>
    <r>
      <t xml:space="preserve">    </t>
    </r>
    <r>
      <rPr>
        <sz val="9"/>
        <rFont val="宋体"/>
        <family val="0"/>
      </rPr>
      <t>分配股利、利润或偿付利息所支付的现金</t>
    </r>
  </si>
  <si>
    <r>
      <t>3</t>
    </r>
    <r>
      <rPr>
        <b/>
        <sz val="9"/>
        <rFont val="宋体"/>
        <family val="0"/>
      </rPr>
      <t>、现金及现金等价物净增加情况：</t>
    </r>
  </si>
  <si>
    <r>
      <t xml:space="preserve">    </t>
    </r>
    <r>
      <rPr>
        <sz val="9"/>
        <rFont val="宋体"/>
        <family val="0"/>
      </rPr>
      <t>支付的其他与筹资活动有关的现金</t>
    </r>
  </si>
  <si>
    <r>
      <t xml:space="preserve">   </t>
    </r>
    <r>
      <rPr>
        <sz val="9"/>
        <rFont val="宋体"/>
        <family val="0"/>
      </rPr>
      <t>现金的期末余额</t>
    </r>
  </si>
  <si>
    <r>
      <t xml:space="preserve">   </t>
    </r>
    <r>
      <rPr>
        <sz val="9"/>
        <rFont val="宋体"/>
        <family val="0"/>
      </rPr>
      <t>减：现金的期初余额</t>
    </r>
  </si>
  <si>
    <r>
      <t xml:space="preserve">    </t>
    </r>
    <r>
      <rPr>
        <b/>
        <sz val="9"/>
        <rFont val="宋体"/>
        <family val="0"/>
      </rPr>
      <t>筹资活动产生的现金流量净额</t>
    </r>
  </si>
  <si>
    <r>
      <t xml:space="preserve">   </t>
    </r>
    <r>
      <rPr>
        <sz val="9"/>
        <rFont val="宋体"/>
        <family val="0"/>
      </rPr>
      <t>加：现金等价物的期末余额</t>
    </r>
  </si>
  <si>
    <t>四、汇率变动对现金的影响</t>
  </si>
  <si>
    <r>
      <t xml:space="preserve">   </t>
    </r>
    <r>
      <rPr>
        <sz val="9"/>
        <rFont val="宋体"/>
        <family val="0"/>
      </rPr>
      <t>减：现金等价物的期初余额</t>
    </r>
  </si>
  <si>
    <t>五、现金及现金等价物净增加额</t>
  </si>
  <si>
    <r>
      <t xml:space="preserve">   </t>
    </r>
    <r>
      <rPr>
        <b/>
        <sz val="9"/>
        <rFont val="宋体"/>
        <family val="0"/>
      </rPr>
      <t>现金及现金等价物净增加额</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</si>
</sst>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0_);_(* \(#,##0\);_(* &quot;-&quot;_);_(@_)"/>
    <numFmt numFmtId="178" formatCode="0.00_ "/>
    <numFmt numFmtId="179" formatCode="#,##0.00_);[Red]\(#,##0.00\)"/>
  </numFmts>
  <fonts count="70">
    <font>
      <sz val="12"/>
      <name val="宋体"/>
      <family val="0"/>
    </font>
    <font>
      <sz val="9"/>
      <name val="宋体"/>
      <family val="0"/>
    </font>
    <font>
      <sz val="10"/>
      <name val="宋体"/>
      <family val="0"/>
    </font>
    <font>
      <sz val="12"/>
      <name val="Arial"/>
      <family val="2"/>
    </font>
    <font>
      <b/>
      <sz val="18"/>
      <name val="宋体"/>
      <family val="0"/>
    </font>
    <font>
      <b/>
      <sz val="18"/>
      <name val="Arial"/>
      <family val="2"/>
    </font>
    <font>
      <b/>
      <sz val="9"/>
      <name val="Arial"/>
      <family val="2"/>
    </font>
    <font>
      <sz val="9"/>
      <name val="Arial"/>
      <family val="2"/>
    </font>
    <font>
      <b/>
      <sz val="9"/>
      <name val="宋体"/>
      <family val="0"/>
    </font>
    <font>
      <sz val="8"/>
      <name val="Arial"/>
      <family val="2"/>
    </font>
    <font>
      <sz val="10"/>
      <name val="Arial"/>
      <family val="2"/>
    </font>
    <font>
      <b/>
      <sz val="16"/>
      <color indexed="10"/>
      <name val="宋体"/>
      <family val="0"/>
    </font>
    <font>
      <b/>
      <sz val="16"/>
      <name val="宋体"/>
      <family val="0"/>
    </font>
    <font>
      <sz val="9"/>
      <name val="Times New Roman"/>
      <family val="1"/>
    </font>
    <font>
      <sz val="8"/>
      <name val="宋体"/>
      <family val="0"/>
    </font>
    <font>
      <b/>
      <sz val="10"/>
      <name val="宋体"/>
      <family val="0"/>
    </font>
    <font>
      <b/>
      <sz val="8"/>
      <name val="宋体"/>
      <family val="0"/>
    </font>
    <font>
      <b/>
      <u val="single"/>
      <sz val="16"/>
      <name val="宋体"/>
      <family val="0"/>
    </font>
    <font>
      <sz val="16"/>
      <name val="Arial"/>
      <family val="2"/>
    </font>
    <font>
      <sz val="10"/>
      <name val="Times New Roman"/>
      <family val="1"/>
    </font>
    <font>
      <b/>
      <u val="single"/>
      <sz val="12"/>
      <name val="宋体"/>
      <family val="0"/>
    </font>
    <font>
      <b/>
      <sz val="12"/>
      <name val="Arial"/>
      <family val="2"/>
    </font>
    <font>
      <sz val="9"/>
      <color indexed="10"/>
      <name val="宋体"/>
      <family val="0"/>
    </font>
    <font>
      <u val="single"/>
      <sz val="10"/>
      <color indexed="12"/>
      <name val="宋体"/>
      <family val="0"/>
    </font>
    <font>
      <b/>
      <sz val="15"/>
      <color indexed="62"/>
      <name val="宋体"/>
      <family val="0"/>
    </font>
    <font>
      <b/>
      <sz val="18"/>
      <color indexed="62"/>
      <name val="宋体"/>
      <family val="0"/>
    </font>
    <font>
      <b/>
      <sz val="13"/>
      <color indexed="62"/>
      <name val="宋体"/>
      <family val="0"/>
    </font>
    <font>
      <sz val="11"/>
      <color indexed="9"/>
      <name val="宋体"/>
      <family val="0"/>
    </font>
    <font>
      <sz val="11"/>
      <color indexed="8"/>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8"/>
      <name val="Times New Roman"/>
      <family val="1"/>
    </font>
    <font>
      <b/>
      <u val="single"/>
      <sz val="12"/>
      <name val="Arial"/>
      <family val="2"/>
    </font>
    <font>
      <b/>
      <sz val="12"/>
      <color indexed="8"/>
      <name val="Times New Roman"/>
      <family val="1"/>
    </font>
    <font>
      <b/>
      <sz val="12"/>
      <color indexed="8"/>
      <name val="宋体"/>
      <family val="0"/>
    </font>
    <font>
      <sz val="10"/>
      <color indexed="8"/>
      <name val="宋体"/>
      <family val="0"/>
    </font>
    <font>
      <sz val="10"/>
      <color indexed="8"/>
      <name val="Arial"/>
      <family val="2"/>
    </font>
    <font>
      <b/>
      <sz val="10"/>
      <color indexed="10"/>
      <name val="宋体"/>
      <family val="0"/>
    </font>
    <font>
      <sz val="10"/>
      <color indexed="10"/>
      <name val="宋体"/>
      <family val="0"/>
    </font>
    <font>
      <b/>
      <sz val="9"/>
      <color indexed="10"/>
      <name val="宋体"/>
      <family val="0"/>
    </font>
    <font>
      <sz val="8"/>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hair"/>
      <right style="hair"/>
      <top>
        <color indexed="63"/>
      </top>
      <bottom style="hair"/>
    </border>
    <border>
      <left style="hair"/>
      <right style="thin"/>
      <top>
        <color indexed="63"/>
      </top>
      <bottom style="hair"/>
    </border>
    <border>
      <left style="thin"/>
      <right>
        <color indexed="63"/>
      </right>
      <top style="hair"/>
      <bottom style="hair"/>
    </border>
    <border>
      <left style="thin"/>
      <right style="thin"/>
      <top style="thin"/>
      <bottom style="thin"/>
    </border>
    <border>
      <left>
        <color indexed="63"/>
      </left>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56"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6" fillId="9" borderId="0" applyNumberFormat="0" applyBorder="0" applyAlignment="0" applyProtection="0"/>
    <xf numFmtId="0" fontId="57" fillId="0" borderId="5" applyNumberFormat="0" applyFill="0" applyAlignment="0" applyProtection="0"/>
    <xf numFmtId="0" fontId="56"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10" fillId="0" borderId="0">
      <alignment/>
      <protection/>
    </xf>
  </cellStyleXfs>
  <cellXfs count="236">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33" borderId="0" xfId="0" applyFont="1" applyFill="1" applyBorder="1" applyAlignment="1">
      <alignment horizontal="center"/>
    </xf>
    <xf numFmtId="0" fontId="5" fillId="33" borderId="0" xfId="0" applyFont="1" applyFill="1" applyBorder="1" applyAlignment="1">
      <alignment horizontal="center"/>
    </xf>
    <xf numFmtId="0" fontId="3" fillId="0" borderId="0" xfId="0" applyFont="1" applyFill="1" applyAlignment="1">
      <alignment/>
    </xf>
    <xf numFmtId="0" fontId="6" fillId="33" borderId="0" xfId="0" applyFont="1" applyFill="1" applyBorder="1" applyAlignment="1">
      <alignment horizontal="center"/>
    </xf>
    <xf numFmtId="0" fontId="7" fillId="33" borderId="0" xfId="0" applyFont="1" applyFill="1" applyBorder="1" applyAlignment="1">
      <alignment/>
    </xf>
    <xf numFmtId="0" fontId="7" fillId="33" borderId="0" xfId="0" applyFont="1" applyFill="1" applyAlignment="1">
      <alignment/>
    </xf>
    <xf numFmtId="0" fontId="7" fillId="33" borderId="0" xfId="0" applyFont="1" applyFill="1" applyAlignment="1">
      <alignment horizontal="left"/>
    </xf>
    <xf numFmtId="0" fontId="7" fillId="0" borderId="0" xfId="0" applyFont="1" applyFill="1" applyAlignment="1">
      <alignment/>
    </xf>
    <xf numFmtId="0" fontId="1" fillId="33" borderId="0" xfId="0" applyFont="1" applyFill="1" applyBorder="1" applyAlignment="1">
      <alignment/>
    </xf>
    <xf numFmtId="0" fontId="7" fillId="33" borderId="10" xfId="0" applyFont="1" applyFill="1" applyBorder="1" applyAlignment="1">
      <alignment horizontal="left"/>
    </xf>
    <xf numFmtId="0" fontId="1" fillId="33" borderId="11" xfId="0" applyFont="1" applyFill="1" applyBorder="1" applyAlignment="1">
      <alignment horizontal="center"/>
    </xf>
    <xf numFmtId="0" fontId="1" fillId="33" borderId="12" xfId="0" applyFont="1" applyFill="1" applyBorder="1" applyAlignment="1">
      <alignment horizontal="center"/>
    </xf>
    <xf numFmtId="176" fontId="1" fillId="33" borderId="13" xfId="0" applyNumberFormat="1" applyFont="1" applyFill="1" applyBorder="1" applyAlignment="1">
      <alignment horizontal="center"/>
    </xf>
    <xf numFmtId="0" fontId="8" fillId="33" borderId="14" xfId="0" applyFont="1" applyFill="1" applyBorder="1" applyAlignment="1">
      <alignment/>
    </xf>
    <xf numFmtId="0" fontId="7" fillId="33" borderId="15" xfId="0" applyFont="1" applyFill="1" applyBorder="1" applyAlignment="1">
      <alignment/>
    </xf>
    <xf numFmtId="0" fontId="6" fillId="33" borderId="15" xfId="0" applyFont="1" applyFill="1" applyBorder="1" applyAlignment="1">
      <alignment/>
    </xf>
    <xf numFmtId="0" fontId="7" fillId="33" borderId="15" xfId="0" applyFont="1" applyFill="1" applyBorder="1" applyAlignment="1">
      <alignment horizontal="center"/>
    </xf>
    <xf numFmtId="0" fontId="7" fillId="33" borderId="16" xfId="0" applyFont="1" applyFill="1" applyBorder="1" applyAlignment="1">
      <alignment horizontal="center"/>
    </xf>
    <xf numFmtId="0" fontId="7" fillId="33" borderId="14" xfId="0" applyFont="1" applyFill="1" applyBorder="1" applyAlignment="1">
      <alignment/>
    </xf>
    <xf numFmtId="43" fontId="9" fillId="33" borderId="15" xfId="0" applyNumberFormat="1" applyFont="1" applyFill="1" applyBorder="1" applyAlignment="1">
      <alignment/>
    </xf>
    <xf numFmtId="0" fontId="7" fillId="33" borderId="15" xfId="0" applyFont="1" applyFill="1" applyBorder="1" applyAlignment="1">
      <alignment/>
    </xf>
    <xf numFmtId="43" fontId="9" fillId="33" borderId="16" xfId="0" applyNumberFormat="1" applyFont="1" applyFill="1" applyBorder="1" applyAlignment="1">
      <alignment/>
    </xf>
    <xf numFmtId="0" fontId="7" fillId="0" borderId="0" xfId="0" applyFont="1" applyAlignment="1">
      <alignment/>
    </xf>
    <xf numFmtId="0" fontId="8" fillId="33" borderId="14" xfId="0" applyFont="1" applyFill="1" applyBorder="1" applyAlignment="1">
      <alignment horizontal="center"/>
    </xf>
    <xf numFmtId="0" fontId="9" fillId="33" borderId="15" xfId="0" applyFont="1" applyFill="1" applyBorder="1" applyAlignment="1">
      <alignment/>
    </xf>
    <xf numFmtId="0" fontId="6" fillId="33" borderId="14" xfId="0" applyFont="1" applyFill="1" applyBorder="1" applyAlignment="1">
      <alignment horizontal="left"/>
    </xf>
    <xf numFmtId="0" fontId="9" fillId="33" borderId="15" xfId="0" applyFont="1" applyFill="1" applyBorder="1" applyAlignment="1">
      <alignment horizontal="center"/>
    </xf>
    <xf numFmtId="0" fontId="9" fillId="33" borderId="14" xfId="0" applyFont="1" applyFill="1" applyBorder="1" applyAlignment="1">
      <alignment/>
    </xf>
    <xf numFmtId="0" fontId="6" fillId="33" borderId="15" xfId="0" applyFont="1" applyFill="1" applyBorder="1" applyAlignment="1">
      <alignment/>
    </xf>
    <xf numFmtId="0" fontId="9" fillId="33" borderId="16" xfId="0" applyFont="1" applyFill="1" applyBorder="1" applyAlignment="1">
      <alignment/>
    </xf>
    <xf numFmtId="0" fontId="6" fillId="33" borderId="14" xfId="0" applyFont="1" applyFill="1" applyBorder="1" applyAlignment="1">
      <alignment/>
    </xf>
    <xf numFmtId="0" fontId="9" fillId="33" borderId="16" xfId="0" applyFont="1" applyFill="1" applyBorder="1" applyAlignment="1">
      <alignment horizontal="center"/>
    </xf>
    <xf numFmtId="43" fontId="9" fillId="0" borderId="16" xfId="0" applyNumberFormat="1" applyFont="1" applyFill="1" applyBorder="1" applyAlignment="1">
      <alignment/>
    </xf>
    <xf numFmtId="0" fontId="8" fillId="33" borderId="14" xfId="0" applyFont="1" applyFill="1" applyBorder="1" applyAlignment="1">
      <alignment/>
    </xf>
    <xf numFmtId="43" fontId="9" fillId="0" borderId="15" xfId="0" applyNumberFormat="1" applyFont="1" applyFill="1" applyBorder="1" applyAlignment="1">
      <alignment/>
    </xf>
    <xf numFmtId="0" fontId="8" fillId="33" borderId="17" xfId="0" applyFont="1" applyFill="1" applyBorder="1" applyAlignment="1">
      <alignment/>
    </xf>
    <xf numFmtId="0" fontId="7" fillId="33" borderId="18" xfId="0" applyFont="1" applyFill="1" applyBorder="1" applyAlignment="1">
      <alignment horizontal="center"/>
    </xf>
    <xf numFmtId="43" fontId="9" fillId="33" borderId="18" xfId="0" applyNumberFormat="1" applyFont="1" applyFill="1" applyBorder="1" applyAlignment="1">
      <alignment/>
    </xf>
    <xf numFmtId="0" fontId="7" fillId="33" borderId="18" xfId="0" applyFont="1" applyFill="1" applyBorder="1" applyAlignment="1">
      <alignment/>
    </xf>
    <xf numFmtId="43" fontId="9" fillId="33" borderId="19" xfId="0" applyNumberFormat="1" applyFont="1" applyFill="1" applyBorder="1" applyAlignment="1">
      <alignment/>
    </xf>
    <xf numFmtId="0" fontId="7" fillId="33" borderId="20" xfId="0" applyFont="1" applyFill="1" applyBorder="1" applyAlignment="1">
      <alignment horizontal="left"/>
    </xf>
    <xf numFmtId="0" fontId="7" fillId="0" borderId="0" xfId="0" applyFont="1" applyAlignment="1">
      <alignment horizontal="center"/>
    </xf>
    <xf numFmtId="176" fontId="7"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176" fontId="10" fillId="0" borderId="0" xfId="0" applyNumberFormat="1" applyFont="1" applyAlignment="1">
      <alignment/>
    </xf>
    <xf numFmtId="176" fontId="3" fillId="0" borderId="0" xfId="0" applyNumberFormat="1" applyFont="1" applyAlignment="1">
      <alignment/>
    </xf>
    <xf numFmtId="0" fontId="0" fillId="0" borderId="0" xfId="0" applyAlignment="1">
      <alignment horizontal="center"/>
    </xf>
    <xf numFmtId="43" fontId="10" fillId="0" borderId="0" xfId="0" applyNumberFormat="1" applyFont="1" applyAlignment="1">
      <alignment/>
    </xf>
    <xf numFmtId="43" fontId="10" fillId="0" borderId="0" xfId="0" applyNumberFormat="1" applyFont="1" applyFill="1" applyAlignment="1">
      <alignment/>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12" fillId="0" borderId="0" xfId="0" applyFont="1" applyFill="1" applyBorder="1" applyAlignment="1">
      <alignment horizontal="center" vertical="center"/>
    </xf>
    <xf numFmtId="43" fontId="1" fillId="33" borderId="13" xfId="0" applyNumberFormat="1" applyFont="1" applyFill="1" applyBorder="1" applyAlignment="1">
      <alignment horizontal="center"/>
    </xf>
    <xf numFmtId="43" fontId="7" fillId="0" borderId="0" xfId="0" applyNumberFormat="1" applyFont="1" applyFill="1" applyBorder="1" applyAlignment="1">
      <alignment horizontal="center"/>
    </xf>
    <xf numFmtId="0" fontId="7" fillId="33" borderId="14" xfId="0" applyFont="1" applyFill="1" applyBorder="1" applyAlignment="1">
      <alignment horizontal="center"/>
    </xf>
    <xf numFmtId="0" fontId="13" fillId="33" borderId="15" xfId="0" applyFont="1" applyFill="1" applyBorder="1" applyAlignment="1">
      <alignment/>
    </xf>
    <xf numFmtId="43" fontId="7" fillId="0" borderId="16" xfId="0" applyNumberFormat="1" applyFont="1" applyFill="1" applyBorder="1" applyAlignment="1" applyProtection="1">
      <alignment/>
      <protection locked="0"/>
    </xf>
    <xf numFmtId="43" fontId="7" fillId="0" borderId="0" xfId="0" applyNumberFormat="1" applyFont="1" applyFill="1" applyBorder="1" applyAlignment="1">
      <alignment/>
    </xf>
    <xf numFmtId="177" fontId="1" fillId="33" borderId="15" xfId="0" applyNumberFormat="1" applyFont="1" applyFill="1" applyBorder="1" applyAlignment="1" applyProtection="1">
      <alignment vertical="center"/>
      <protection locked="0"/>
    </xf>
    <xf numFmtId="43" fontId="7" fillId="0" borderId="24" xfId="0" applyNumberFormat="1" applyFont="1" applyFill="1" applyBorder="1" applyAlignment="1" applyProtection="1">
      <alignment/>
      <protection locked="0"/>
    </xf>
    <xf numFmtId="0" fontId="8" fillId="33" borderId="15" xfId="0" applyFont="1" applyFill="1" applyBorder="1" applyAlignment="1">
      <alignment horizontal="center"/>
    </xf>
    <xf numFmtId="43" fontId="6" fillId="33" borderId="16" xfId="0" applyNumberFormat="1" applyFont="1" applyFill="1" applyBorder="1" applyAlignment="1">
      <alignment/>
    </xf>
    <xf numFmtId="0" fontId="1" fillId="33" borderId="25" xfId="0" applyFont="1" applyFill="1" applyBorder="1" applyAlignment="1">
      <alignment horizontal="center"/>
    </xf>
    <xf numFmtId="0" fontId="2" fillId="33" borderId="15" xfId="0" applyFont="1" applyFill="1" applyBorder="1" applyAlignment="1">
      <alignment horizontal="left"/>
    </xf>
    <xf numFmtId="9" fontId="7" fillId="33" borderId="26" xfId="0" applyNumberFormat="1" applyFont="1" applyFill="1" applyBorder="1" applyAlignment="1">
      <alignment horizontal="center"/>
    </xf>
    <xf numFmtId="0" fontId="1" fillId="33" borderId="15" xfId="0" applyFont="1" applyFill="1" applyBorder="1" applyAlignment="1">
      <alignment horizontal="left"/>
    </xf>
    <xf numFmtId="0" fontId="1" fillId="33" borderId="0" xfId="0" applyFont="1" applyFill="1" applyAlignment="1">
      <alignment horizontal="center"/>
    </xf>
    <xf numFmtId="0" fontId="2" fillId="33" borderId="15" xfId="0" applyFont="1" applyFill="1" applyBorder="1" applyAlignment="1">
      <alignment horizontal="center"/>
    </xf>
    <xf numFmtId="43" fontId="7" fillId="33" borderId="16" xfId="0" applyNumberFormat="1" applyFont="1" applyFill="1" applyBorder="1" applyAlignment="1">
      <alignment/>
    </xf>
    <xf numFmtId="0" fontId="14" fillId="33" borderId="0" xfId="0" applyFont="1" applyFill="1" applyAlignment="1">
      <alignment horizontal="center"/>
    </xf>
    <xf numFmtId="43" fontId="14" fillId="0" borderId="0" xfId="0" applyNumberFormat="1" applyFont="1" applyAlignment="1">
      <alignment/>
    </xf>
    <xf numFmtId="43" fontId="1" fillId="0" borderId="0" xfId="0" applyNumberFormat="1" applyFont="1" applyAlignment="1">
      <alignment/>
    </xf>
    <xf numFmtId="43" fontId="1" fillId="33" borderId="0" xfId="0" applyNumberFormat="1" applyFont="1" applyFill="1" applyAlignment="1">
      <alignment/>
    </xf>
    <xf numFmtId="43" fontId="7" fillId="33" borderId="16" xfId="0" applyNumberFormat="1" applyFont="1" applyFill="1" applyBorder="1" applyAlignment="1">
      <alignment horizontal="center"/>
    </xf>
    <xf numFmtId="43" fontId="7" fillId="33" borderId="27" xfId="0" applyNumberFormat="1" applyFont="1" applyFill="1" applyBorder="1" applyAlignment="1">
      <alignment horizontal="center"/>
    </xf>
    <xf numFmtId="0" fontId="2" fillId="33" borderId="15" xfId="0" applyFont="1" applyFill="1" applyBorder="1" applyAlignment="1">
      <alignment/>
    </xf>
    <xf numFmtId="9" fontId="7" fillId="34" borderId="28" xfId="0" applyNumberFormat="1" applyFont="1" applyFill="1" applyBorder="1" applyAlignment="1">
      <alignment horizontal="center"/>
    </xf>
    <xf numFmtId="0" fontId="2" fillId="33" borderId="29" xfId="0" applyFont="1" applyFill="1" applyBorder="1" applyAlignment="1">
      <alignment/>
    </xf>
    <xf numFmtId="43" fontId="7" fillId="0" borderId="30" xfId="0" applyNumberFormat="1" applyFont="1" applyFill="1" applyBorder="1" applyAlignment="1">
      <alignment/>
    </xf>
    <xf numFmtId="43" fontId="7" fillId="0" borderId="16" xfId="0" applyNumberFormat="1" applyFont="1" applyFill="1" applyBorder="1" applyAlignment="1">
      <alignment/>
    </xf>
    <xf numFmtId="0" fontId="15" fillId="33" borderId="15" xfId="0" applyFont="1" applyFill="1" applyBorder="1" applyAlignment="1">
      <alignment horizontal="center"/>
    </xf>
    <xf numFmtId="43" fontId="8" fillId="33" borderId="15" xfId="22" applyFont="1" applyFill="1" applyBorder="1" applyAlignment="1">
      <alignment/>
    </xf>
    <xf numFmtId="0" fontId="13" fillId="33" borderId="15" xfId="63" applyFont="1" applyFill="1" applyBorder="1">
      <alignment/>
      <protection/>
    </xf>
    <xf numFmtId="43" fontId="7" fillId="0" borderId="15" xfId="0" applyNumberFormat="1" applyFont="1" applyFill="1" applyBorder="1" applyAlignment="1">
      <alignment horizontal="right"/>
    </xf>
    <xf numFmtId="0" fontId="8" fillId="33" borderId="15" xfId="0" applyFont="1" applyFill="1" applyBorder="1" applyAlignment="1">
      <alignment horizontal="left"/>
    </xf>
    <xf numFmtId="0" fontId="7" fillId="33" borderId="31" xfId="0" applyFont="1" applyFill="1" applyBorder="1" applyAlignment="1">
      <alignment horizontal="center"/>
    </xf>
    <xf numFmtId="178" fontId="8" fillId="33" borderId="15" xfId="0" applyNumberFormat="1" applyFont="1" applyFill="1" applyBorder="1" applyAlignment="1">
      <alignment horizontal="left"/>
    </xf>
    <xf numFmtId="43" fontId="6" fillId="33" borderId="15" xfId="0" applyNumberFormat="1" applyFont="1" applyFill="1" applyBorder="1" applyAlignment="1">
      <alignment horizontal="left"/>
    </xf>
    <xf numFmtId="10" fontId="1" fillId="33" borderId="32" xfId="0" applyNumberFormat="1" applyFont="1" applyFill="1" applyBorder="1" applyAlignment="1">
      <alignment horizontal="center"/>
    </xf>
    <xf numFmtId="10" fontId="7" fillId="34" borderId="33" xfId="0" applyNumberFormat="1" applyFont="1" applyFill="1" applyBorder="1" applyAlignment="1">
      <alignment/>
    </xf>
    <xf numFmtId="0" fontId="13" fillId="33" borderId="15" xfId="0" applyFont="1" applyFill="1" applyBorder="1" applyAlignment="1">
      <alignment horizontal="left" wrapText="1"/>
    </xf>
    <xf numFmtId="10" fontId="7" fillId="0" borderId="33" xfId="0" applyNumberFormat="1" applyFont="1" applyFill="1" applyBorder="1" applyAlignment="1">
      <alignment/>
    </xf>
    <xf numFmtId="10" fontId="7" fillId="34" borderId="27" xfId="0" applyNumberFormat="1" applyFont="1" applyFill="1" applyBorder="1" applyAlignment="1">
      <alignment/>
    </xf>
    <xf numFmtId="43" fontId="7" fillId="33" borderId="33" xfId="0" applyNumberFormat="1" applyFont="1" applyFill="1" applyBorder="1" applyAlignment="1">
      <alignment/>
    </xf>
    <xf numFmtId="10" fontId="7" fillId="34" borderId="28" xfId="0" applyNumberFormat="1" applyFont="1" applyFill="1" applyBorder="1" applyAlignment="1">
      <alignment/>
    </xf>
    <xf numFmtId="0" fontId="1" fillId="33" borderId="15" xfId="0" applyFont="1" applyFill="1" applyBorder="1" applyAlignment="1">
      <alignment/>
    </xf>
    <xf numFmtId="0" fontId="14" fillId="33" borderId="15" xfId="0" applyFont="1" applyFill="1" applyBorder="1" applyAlignment="1">
      <alignment/>
    </xf>
    <xf numFmtId="0" fontId="16" fillId="33" borderId="15" xfId="0" applyFont="1" applyFill="1" applyBorder="1" applyAlignment="1">
      <alignment horizontal="center"/>
    </xf>
    <xf numFmtId="43" fontId="10" fillId="0" borderId="16" xfId="0" applyNumberFormat="1" applyFont="1" applyFill="1" applyBorder="1" applyAlignment="1">
      <alignment/>
    </xf>
    <xf numFmtId="0" fontId="7" fillId="33" borderId="17" xfId="0" applyFont="1" applyFill="1" applyBorder="1" applyAlignment="1">
      <alignment horizontal="center"/>
    </xf>
    <xf numFmtId="0" fontId="1" fillId="33" borderId="18" xfId="0" applyFont="1" applyFill="1" applyBorder="1" applyAlignment="1">
      <alignment/>
    </xf>
    <xf numFmtId="43" fontId="10" fillId="0" borderId="19" xfId="0" applyNumberFormat="1" applyFont="1" applyBorder="1" applyAlignment="1">
      <alignment/>
    </xf>
    <xf numFmtId="0" fontId="0" fillId="0" borderId="0" xfId="0" applyFont="1" applyAlignment="1">
      <alignment/>
    </xf>
    <xf numFmtId="0" fontId="17" fillId="33" borderId="0" xfId="0" applyFont="1" applyFill="1" applyAlignment="1">
      <alignment horizontal="center"/>
    </xf>
    <xf numFmtId="0" fontId="18" fillId="33" borderId="0" xfId="0" applyFont="1" applyFill="1" applyAlignment="1">
      <alignment horizontal="center"/>
    </xf>
    <xf numFmtId="0" fontId="7" fillId="33" borderId="0" xfId="0" applyFont="1" applyFill="1" applyAlignment="1">
      <alignment horizontal="right"/>
    </xf>
    <xf numFmtId="0" fontId="1" fillId="33" borderId="0" xfId="0" applyFont="1" applyFill="1" applyAlignment="1">
      <alignment horizontal="left"/>
    </xf>
    <xf numFmtId="57" fontId="7" fillId="33" borderId="10" xfId="0" applyNumberFormat="1" applyFont="1" applyFill="1" applyBorder="1" applyAlignment="1">
      <alignment horizontal="left"/>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left"/>
    </xf>
    <xf numFmtId="0" fontId="10" fillId="33" borderId="15" xfId="0" applyFont="1" applyFill="1" applyBorder="1" applyAlignment="1">
      <alignment horizontal="center"/>
    </xf>
    <xf numFmtId="0" fontId="7" fillId="0" borderId="16" xfId="0" applyFont="1" applyFill="1" applyBorder="1" applyAlignment="1">
      <alignment/>
    </xf>
    <xf numFmtId="43" fontId="7" fillId="33" borderId="15" xfId="0" applyNumberFormat="1" applyFont="1" applyFill="1" applyBorder="1" applyAlignment="1">
      <alignment horizontal="right"/>
    </xf>
    <xf numFmtId="43" fontId="7" fillId="33" borderId="16" xfId="0" applyNumberFormat="1" applyFont="1" applyFill="1" applyBorder="1" applyAlignment="1">
      <alignment horizontal="right"/>
    </xf>
    <xf numFmtId="0" fontId="19" fillId="33" borderId="14" xfId="0" applyFont="1" applyFill="1" applyBorder="1" applyAlignment="1">
      <alignment horizontal="left"/>
    </xf>
    <xf numFmtId="43" fontId="7" fillId="0" borderId="16" xfId="0" applyNumberFormat="1" applyFont="1" applyFill="1" applyBorder="1" applyAlignment="1">
      <alignment horizontal="right"/>
    </xf>
    <xf numFmtId="0" fontId="2" fillId="33" borderId="14" xfId="0" applyFont="1" applyFill="1" applyBorder="1" applyAlignment="1">
      <alignment/>
    </xf>
    <xf numFmtId="0" fontId="7" fillId="0" borderId="16" xfId="0" applyFont="1" applyFill="1" applyBorder="1" applyAlignment="1">
      <alignment/>
    </xf>
    <xf numFmtId="0" fontId="2" fillId="33" borderId="17" xfId="0" applyFont="1" applyFill="1" applyBorder="1" applyAlignment="1">
      <alignment/>
    </xf>
    <xf numFmtId="0" fontId="10" fillId="33" borderId="18" xfId="0" applyFont="1" applyFill="1" applyBorder="1" applyAlignment="1">
      <alignment horizontal="center"/>
    </xf>
    <xf numFmtId="43" fontId="7" fillId="33" borderId="18" xfId="0" applyNumberFormat="1" applyFont="1" applyFill="1" applyBorder="1" applyAlignment="1">
      <alignment horizontal="right"/>
    </xf>
    <xf numFmtId="43" fontId="7" fillId="33" borderId="19" xfId="0" applyNumberFormat="1" applyFont="1" applyFill="1" applyBorder="1" applyAlignment="1">
      <alignment horizontal="right"/>
    </xf>
    <xf numFmtId="0" fontId="2" fillId="0" borderId="0" xfId="0" applyFont="1" applyBorder="1" applyAlignment="1">
      <alignment/>
    </xf>
    <xf numFmtId="0" fontId="10" fillId="0" borderId="0" xfId="0" applyFont="1" applyBorder="1" applyAlignment="1">
      <alignment horizontal="center"/>
    </xf>
    <xf numFmtId="43" fontId="10" fillId="0" borderId="0" xfId="0" applyNumberFormat="1" applyFont="1" applyBorder="1" applyAlignment="1">
      <alignment horizontal="right"/>
    </xf>
    <xf numFmtId="0" fontId="10" fillId="0" borderId="0" xfId="0" applyFont="1" applyBorder="1" applyAlignment="1">
      <alignment/>
    </xf>
    <xf numFmtId="0" fontId="2" fillId="33" borderId="0" xfId="0" applyFont="1" applyFill="1" applyAlignment="1">
      <alignment/>
    </xf>
    <xf numFmtId="0" fontId="10" fillId="33" borderId="0" xfId="0" applyFont="1" applyFill="1" applyAlignment="1">
      <alignment/>
    </xf>
    <xf numFmtId="43" fontId="10" fillId="33" borderId="0" xfId="0" applyNumberFormat="1" applyFont="1" applyFill="1" applyAlignment="1">
      <alignment/>
    </xf>
    <xf numFmtId="43" fontId="2" fillId="33" borderId="12" xfId="0" applyNumberFormat="1" applyFont="1" applyFill="1" applyBorder="1" applyAlignment="1">
      <alignment horizontal="center"/>
    </xf>
    <xf numFmtId="43" fontId="2" fillId="33" borderId="13" xfId="0" applyNumberFormat="1" applyFont="1" applyFill="1" applyBorder="1" applyAlignment="1">
      <alignment horizontal="center"/>
    </xf>
    <xf numFmtId="43" fontId="10" fillId="0" borderId="15" xfId="0" applyNumberFormat="1" applyFont="1" applyFill="1" applyBorder="1" applyAlignment="1">
      <alignment horizontal="right"/>
    </xf>
    <xf numFmtId="0" fontId="10" fillId="0" borderId="16" xfId="0" applyFont="1" applyFill="1" applyBorder="1" applyAlignment="1">
      <alignment/>
    </xf>
    <xf numFmtId="43" fontId="10" fillId="0" borderId="18" xfId="0" applyNumberFormat="1" applyFont="1" applyFill="1" applyBorder="1" applyAlignment="1">
      <alignment horizontal="right"/>
    </xf>
    <xf numFmtId="0" fontId="10" fillId="0" borderId="19" xfId="0" applyFont="1" applyFill="1" applyBorder="1" applyAlignment="1">
      <alignment/>
    </xf>
    <xf numFmtId="0" fontId="1" fillId="33" borderId="0" xfId="0" applyFont="1" applyFill="1" applyAlignment="1">
      <alignment/>
    </xf>
    <xf numFmtId="0" fontId="20" fillId="33" borderId="0" xfId="0" applyFont="1" applyFill="1" applyBorder="1" applyAlignment="1">
      <alignment horizontal="center"/>
    </xf>
    <xf numFmtId="0" fontId="21" fillId="33" borderId="0" xfId="0" applyFont="1" applyFill="1" applyBorder="1" applyAlignment="1">
      <alignment horizontal="center"/>
    </xf>
    <xf numFmtId="0" fontId="7" fillId="33" borderId="0" xfId="0" applyFont="1" applyFill="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1" fillId="33" borderId="0" xfId="0" applyFont="1" applyFill="1" applyAlignment="1">
      <alignment horizontal="center" vertical="center"/>
    </xf>
    <xf numFmtId="0" fontId="1" fillId="33" borderId="0" xfId="0" applyFont="1" applyFill="1" applyAlignment="1" applyProtection="1">
      <alignment horizontal="left" vertical="center"/>
      <protection/>
    </xf>
    <xf numFmtId="0" fontId="7" fillId="33" borderId="10" xfId="0" applyFont="1" applyFill="1" applyBorder="1" applyAlignment="1">
      <alignment horizontal="left"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4" xfId="0" applyFont="1" applyFill="1" applyBorder="1" applyAlignment="1">
      <alignment vertical="center"/>
    </xf>
    <xf numFmtId="0" fontId="7" fillId="33" borderId="15" xfId="0" applyFont="1" applyFill="1" applyBorder="1" applyAlignment="1">
      <alignment horizontal="center" vertical="center"/>
    </xf>
    <xf numFmtId="0" fontId="1" fillId="33" borderId="15" xfId="0" applyFont="1" applyFill="1" applyBorder="1" applyAlignment="1">
      <alignment vertical="center"/>
    </xf>
    <xf numFmtId="0" fontId="7" fillId="33" borderId="16" xfId="0" applyFont="1" applyFill="1" applyBorder="1" applyAlignment="1">
      <alignment horizontal="center" vertical="center"/>
    </xf>
    <xf numFmtId="0" fontId="7" fillId="33" borderId="14" xfId="0" applyFont="1" applyFill="1" applyBorder="1" applyAlignment="1">
      <alignment vertical="center"/>
    </xf>
    <xf numFmtId="179" fontId="7" fillId="0" borderId="15" xfId="0" applyNumberFormat="1" applyFont="1" applyFill="1" applyBorder="1" applyAlignment="1">
      <alignment vertical="center"/>
    </xf>
    <xf numFmtId="0" fontId="7" fillId="33" borderId="15" xfId="0" applyFont="1" applyFill="1" applyBorder="1" applyAlignment="1">
      <alignment vertical="center"/>
    </xf>
    <xf numFmtId="176" fontId="7" fillId="0" borderId="15" xfId="0" applyNumberFormat="1" applyFont="1" applyFill="1" applyBorder="1" applyAlignment="1">
      <alignment vertical="center"/>
    </xf>
    <xf numFmtId="176" fontId="7" fillId="0" borderId="16" xfId="0" applyNumberFormat="1" applyFont="1" applyFill="1" applyBorder="1" applyAlignment="1">
      <alignment vertical="center"/>
    </xf>
    <xf numFmtId="179" fontId="7" fillId="0" borderId="16" xfId="0" applyNumberFormat="1" applyFont="1" applyFill="1" applyBorder="1" applyAlignment="1">
      <alignment vertical="center"/>
    </xf>
    <xf numFmtId="0" fontId="9" fillId="33" borderId="14" xfId="0" applyFont="1" applyFill="1" applyBorder="1" applyAlignment="1">
      <alignment vertical="center"/>
    </xf>
    <xf numFmtId="0" fontId="9" fillId="33" borderId="15" xfId="0" applyFont="1" applyFill="1" applyBorder="1" applyAlignment="1">
      <alignment vertical="center"/>
    </xf>
    <xf numFmtId="179" fontId="7" fillId="0" borderId="15" xfId="0" applyNumberFormat="1" applyFont="1" applyFill="1" applyBorder="1" applyAlignment="1">
      <alignment horizontal="right" vertical="center"/>
    </xf>
    <xf numFmtId="43" fontId="7" fillId="0" borderId="15" xfId="0" applyNumberFormat="1" applyFont="1" applyFill="1" applyBorder="1" applyAlignment="1">
      <alignment horizontal="right" vertical="center"/>
    </xf>
    <xf numFmtId="43" fontId="7" fillId="0" borderId="15" xfId="0" applyNumberFormat="1" applyFont="1" applyFill="1" applyBorder="1" applyAlignment="1">
      <alignment vertical="center"/>
    </xf>
    <xf numFmtId="43" fontId="9" fillId="0" borderId="15" xfId="0" applyNumberFormat="1"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43" fontId="7" fillId="33" borderId="15" xfId="0" applyNumberFormat="1" applyFont="1" applyFill="1" applyBorder="1" applyAlignment="1">
      <alignment vertical="center"/>
    </xf>
    <xf numFmtId="176" fontId="7" fillId="33" borderId="15" xfId="0" applyNumberFormat="1" applyFont="1" applyFill="1" applyBorder="1" applyAlignment="1">
      <alignment vertical="center"/>
    </xf>
    <xf numFmtId="176" fontId="7" fillId="33" borderId="16" xfId="0" applyNumberFormat="1" applyFont="1" applyFill="1" applyBorder="1" applyAlignment="1">
      <alignment vertical="center"/>
    </xf>
    <xf numFmtId="0" fontId="1" fillId="33" borderId="14" xfId="0" applyFont="1" applyFill="1" applyBorder="1" applyAlignment="1">
      <alignment horizontal="left" vertical="center"/>
    </xf>
    <xf numFmtId="0" fontId="7" fillId="33" borderId="16" xfId="0" applyFont="1" applyFill="1" applyBorder="1" applyAlignment="1">
      <alignment/>
    </xf>
    <xf numFmtId="0" fontId="7" fillId="33" borderId="14" xfId="0" applyFont="1" applyFill="1" applyBorder="1" applyAlignment="1">
      <alignment horizontal="left" vertical="center"/>
    </xf>
    <xf numFmtId="176" fontId="7" fillId="0" borderId="15" xfId="0" applyNumberFormat="1" applyFont="1" applyFill="1" applyBorder="1" applyAlignment="1">
      <alignment/>
    </xf>
    <xf numFmtId="43" fontId="7" fillId="0" borderId="15" xfId="0" applyNumberFormat="1" applyFont="1" applyFill="1" applyBorder="1" applyAlignment="1">
      <alignment/>
    </xf>
    <xf numFmtId="43" fontId="7" fillId="0" borderId="16" xfId="0" applyNumberFormat="1" applyFont="1" applyFill="1" applyBorder="1" applyAlignment="1">
      <alignment vertical="center"/>
    </xf>
    <xf numFmtId="43" fontId="7" fillId="33" borderId="16" xfId="0" applyNumberFormat="1" applyFont="1" applyFill="1" applyBorder="1" applyAlignment="1">
      <alignment vertical="center"/>
    </xf>
    <xf numFmtId="0" fontId="7" fillId="33" borderId="15" xfId="0" applyFont="1" applyFill="1" applyBorder="1" applyAlignment="1">
      <alignment horizontal="left" vertical="center"/>
    </xf>
    <xf numFmtId="0" fontId="7" fillId="0" borderId="15" xfId="0" applyFont="1" applyFill="1" applyBorder="1" applyAlignment="1">
      <alignment horizontal="center"/>
    </xf>
    <xf numFmtId="0" fontId="7" fillId="0" borderId="16" xfId="0" applyFont="1" applyFill="1" applyBorder="1" applyAlignment="1">
      <alignment horizontal="center"/>
    </xf>
    <xf numFmtId="49" fontId="7" fillId="33" borderId="15" xfId="0" applyNumberFormat="1" applyFont="1" applyFill="1" applyBorder="1" applyAlignment="1">
      <alignment horizontal="center" vertical="center"/>
    </xf>
    <xf numFmtId="176" fontId="7" fillId="0" borderId="15" xfId="0" applyNumberFormat="1" applyFont="1" applyFill="1" applyBorder="1" applyAlignment="1">
      <alignment horizontal="right"/>
    </xf>
    <xf numFmtId="176" fontId="7" fillId="33" borderId="16" xfId="0" applyNumberFormat="1" applyFont="1" applyFill="1" applyBorder="1" applyAlignment="1">
      <alignment horizontal="right"/>
    </xf>
    <xf numFmtId="0" fontId="7" fillId="0" borderId="15" xfId="0" applyFont="1" applyBorder="1" applyAlignment="1">
      <alignment/>
    </xf>
    <xf numFmtId="0" fontId="7" fillId="0" borderId="16" xfId="0" applyFont="1" applyBorder="1" applyAlignment="1">
      <alignment/>
    </xf>
    <xf numFmtId="0" fontId="1" fillId="33" borderId="15" xfId="0" applyFont="1" applyFill="1" applyBorder="1" applyAlignment="1">
      <alignment horizontal="center" vertical="center"/>
    </xf>
    <xf numFmtId="0" fontId="7" fillId="33" borderId="17" xfId="0" applyFont="1" applyFill="1" applyBorder="1" applyAlignment="1">
      <alignment horizontal="left" vertical="center"/>
    </xf>
    <xf numFmtId="43" fontId="7" fillId="33" borderId="18" xfId="0" applyNumberFormat="1" applyFont="1" applyFill="1" applyBorder="1" applyAlignment="1">
      <alignment/>
    </xf>
    <xf numFmtId="0" fontId="9" fillId="33" borderId="18" xfId="0" applyFont="1" applyFill="1" applyBorder="1" applyAlignment="1">
      <alignment vertical="center"/>
    </xf>
    <xf numFmtId="0" fontId="7" fillId="33" borderId="18" xfId="0" applyFont="1" applyFill="1" applyBorder="1" applyAlignment="1">
      <alignment horizontal="center" vertical="center"/>
    </xf>
    <xf numFmtId="43" fontId="7" fillId="33" borderId="18" xfId="0" applyNumberFormat="1" applyFont="1" applyFill="1" applyBorder="1" applyAlignment="1">
      <alignment vertical="center"/>
    </xf>
    <xf numFmtId="43" fontId="7" fillId="33" borderId="19" xfId="0" applyNumberFormat="1" applyFont="1" applyFill="1" applyBorder="1" applyAlignment="1">
      <alignment vertical="center"/>
    </xf>
    <xf numFmtId="0" fontId="1" fillId="33" borderId="0" xfId="0" applyFont="1" applyFill="1" applyBorder="1" applyAlignment="1">
      <alignment/>
    </xf>
    <xf numFmtId="0" fontId="1" fillId="33" borderId="0" xfId="0" applyFont="1" applyFill="1" applyBorder="1" applyAlignment="1">
      <alignment horizontal="center"/>
    </xf>
    <xf numFmtId="176" fontId="1" fillId="33"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10" fillId="33" borderId="0" xfId="0" applyFont="1" applyFill="1" applyAlignment="1">
      <alignment horizontal="right"/>
    </xf>
    <xf numFmtId="176" fontId="10" fillId="33" borderId="0" xfId="0" applyNumberFormat="1" applyFont="1" applyFill="1" applyAlignment="1">
      <alignment horizontal="center"/>
    </xf>
    <xf numFmtId="0" fontId="6" fillId="33" borderId="0" xfId="0" applyFont="1" applyFill="1" applyAlignment="1">
      <alignment horizontal="center"/>
    </xf>
    <xf numFmtId="0" fontId="2" fillId="0" borderId="0" xfId="0" applyFont="1" applyAlignment="1">
      <alignment/>
    </xf>
    <xf numFmtId="0" fontId="1" fillId="0" borderId="0" xfId="0" applyFont="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2" fillId="0" borderId="11" xfId="0" applyFont="1" applyBorder="1" applyAlignment="1">
      <alignment horizontal="left"/>
    </xf>
    <xf numFmtId="0" fontId="2" fillId="0" borderId="12" xfId="0" applyFont="1" applyBorder="1" applyAlignment="1">
      <alignment horizontal="left"/>
    </xf>
    <xf numFmtId="49" fontId="1" fillId="0" borderId="13" xfId="0" applyNumberFormat="1" applyFont="1"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49" fontId="7" fillId="0" borderId="16" xfId="0" applyNumberFormat="1" applyFont="1" applyBorder="1" applyAlignment="1">
      <alignment horizontal="center"/>
    </xf>
    <xf numFmtId="0" fontId="1"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2" fillId="0" borderId="19" xfId="0" applyFont="1" applyBorder="1" applyAlignment="1">
      <alignment horizontal="center"/>
    </xf>
    <xf numFmtId="0" fontId="22" fillId="0" borderId="0" xfId="0" applyFont="1" applyBorder="1" applyAlignment="1">
      <alignment horizontal="center"/>
    </xf>
    <xf numFmtId="0" fontId="12"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2" fillId="0" borderId="16" xfId="0" applyFont="1" applyBorder="1" applyAlignment="1">
      <alignment horizontal="center"/>
    </xf>
    <xf numFmtId="0" fontId="23" fillId="0" borderId="16" xfId="24" applyFont="1" applyBorder="1" applyAlignment="1" applyProtection="1">
      <alignment horizontal="center"/>
      <protection/>
    </xf>
    <xf numFmtId="0" fontId="2" fillId="0" borderId="14" xfId="0" applyFont="1" applyBorder="1" applyAlignment="1">
      <alignment horizontal="center"/>
    </xf>
    <xf numFmtId="0" fontId="2" fillId="0" borderId="17" xfId="0" applyFont="1" applyBorder="1" applyAlignment="1">
      <alignment horizontal="center"/>
    </xf>
    <xf numFmtId="0" fontId="10" fillId="0" borderId="18" xfId="0" applyFont="1" applyBorder="1" applyAlignment="1">
      <alignment horizontal="center"/>
    </xf>
    <xf numFmtId="0" fontId="23" fillId="0" borderId="19" xfId="24" applyFont="1" applyBorder="1" applyAlignment="1" applyProtection="1">
      <alignment horizont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_SHEET" xfId="63"/>
  </cellStyles>
  <dxfs count="2">
    <dxf>
      <font>
        <b val="0"/>
        <color rgb="FFFF0000"/>
      </font>
      <fill>
        <patternFill patternType="none">
          <fgColor indexed="64"/>
          <bgColor indexed="65"/>
        </patternFill>
      </fill>
      <border/>
    </dxf>
    <dxf>
      <font>
        <b val="0"/>
        <color rgb="FFFF0000"/>
      </font>
      <fill>
        <patternFill patternType="solid">
          <fgColor indexed="65"/>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38100</xdr:rowOff>
    </xdr:from>
    <xdr:to>
      <xdr:col>8</xdr:col>
      <xdr:colOff>152400</xdr:colOff>
      <xdr:row>48</xdr:row>
      <xdr:rowOff>104775</xdr:rowOff>
    </xdr:to>
    <xdr:sp>
      <xdr:nvSpPr>
        <xdr:cNvPr id="1" name="Rectangle 9"/>
        <xdr:cNvSpPr>
          <a:spLocks/>
        </xdr:cNvSpPr>
      </xdr:nvSpPr>
      <xdr:spPr>
        <a:xfrm>
          <a:off x="600075" y="38100"/>
          <a:ext cx="5038725" cy="8753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00"/>
              </a:solidFill>
            </a:rPr>
            <a:t>                                    </a:t>
          </a:r>
          <a:r>
            <a:rPr lang="en-US" cap="none" sz="1200" b="1" i="0" u="none" baseline="0">
              <a:solidFill>
                <a:srgbClr val="000000"/>
              </a:solidFill>
              <a:latin typeface="宋体"/>
              <a:ea typeface="宋体"/>
              <a:cs typeface="宋体"/>
            </a:rPr>
            <a:t>现金流量表自动生成编制说明</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一、编制原理
</a:t>
          </a:r>
          <a:r>
            <a:rPr lang="en-US" cap="none" sz="1000" b="0" i="0" u="none" baseline="0">
              <a:solidFill>
                <a:srgbClr val="000000"/>
              </a:solidFill>
              <a:latin typeface="宋体"/>
              <a:ea typeface="宋体"/>
              <a:cs typeface="宋体"/>
            </a:rPr>
            <a:t>
</a:t>
          </a:r>
          <a:r>
            <a:rPr lang="en-US" cap="none" sz="1000" b="0" i="0" u="none" baseline="0">
              <a:solidFill>
                <a:srgbClr val="000000"/>
              </a:solidFill>
            </a:rPr>
            <a:t>        </a:t>
          </a:r>
          <a:r>
            <a:rPr lang="en-US" cap="none" sz="1000" b="0" i="0" u="none" baseline="0">
              <a:solidFill>
                <a:srgbClr val="000000"/>
              </a:solidFill>
              <a:latin typeface="宋体"/>
              <a:ea typeface="宋体"/>
              <a:cs typeface="宋体"/>
            </a:rPr>
            <a:t>本现金流量编制方法主要是根据资产负债表、利润及利润分配表各帐户的变动情况进行分析，并补充若干表外数据</a:t>
          </a:r>
          <a:r>
            <a:rPr lang="en-US" cap="none" sz="1000" b="0" i="0" u="none" baseline="0">
              <a:solidFill>
                <a:srgbClr val="000000"/>
              </a:solidFill>
            </a:rPr>
            <a:t>(</a:t>
          </a:r>
          <a:r>
            <a:rPr lang="en-US" cap="none" sz="1000" b="0" i="0" u="none" baseline="0">
              <a:solidFill>
                <a:srgbClr val="000000"/>
              </a:solidFill>
              <a:latin typeface="宋体"/>
              <a:ea typeface="宋体"/>
              <a:cs typeface="宋体"/>
            </a:rPr>
            <a:t>见</a:t>
          </a:r>
          <a:r>
            <a:rPr lang="en-US" cap="none" sz="1000" b="0" i="0" u="none" baseline="0">
              <a:solidFill>
                <a:srgbClr val="000000"/>
              </a:solidFill>
            </a:rPr>
            <a:t>“</a:t>
          </a:r>
          <a:r>
            <a:rPr lang="en-US" cap="none" sz="1000" b="0" i="0" u="none" baseline="0">
              <a:solidFill>
                <a:srgbClr val="000000"/>
              </a:solidFill>
              <a:latin typeface="宋体"/>
              <a:ea typeface="宋体"/>
              <a:cs typeface="宋体"/>
            </a:rPr>
            <a:t>表外数据录入</a:t>
          </a:r>
          <a:r>
            <a:rPr lang="en-US" cap="none" sz="1000" b="0" i="0" u="none" baseline="0">
              <a:solidFill>
                <a:srgbClr val="000000"/>
              </a:solidFill>
            </a:rPr>
            <a:t>”</a:t>
          </a:r>
          <a:r>
            <a:rPr lang="en-US" cap="none" sz="1000" b="0" i="0" u="none" baseline="0">
              <a:solidFill>
                <a:srgbClr val="000000"/>
              </a:solidFill>
              <a:latin typeface="宋体"/>
              <a:ea typeface="宋体"/>
              <a:cs typeface="宋体"/>
            </a:rPr>
            <a:t>工作表</a:t>
          </a:r>
          <a:r>
            <a:rPr lang="en-US" cap="none" sz="1000" b="0" i="0" u="none" baseline="0">
              <a:solidFill>
                <a:srgbClr val="000000"/>
              </a:solidFill>
            </a:rPr>
            <a:t>)</a:t>
          </a:r>
          <a:r>
            <a:rPr lang="en-US" cap="none" sz="1000" b="0" i="0" u="none" baseline="0">
              <a:solidFill>
                <a:srgbClr val="000000"/>
              </a:solidFill>
              <a:latin typeface="宋体"/>
              <a:ea typeface="宋体"/>
              <a:cs typeface="宋体"/>
            </a:rPr>
            <a:t>，然后将这些科目的分析结果分别归入现金流量表的各项目，以此</a:t>
          </a:r>
          <a:r>
            <a:rPr lang="en-US" cap="none" sz="1000" b="1" i="0" u="none" baseline="0">
              <a:solidFill>
                <a:srgbClr val="FF0000"/>
              </a:solidFill>
              <a:latin typeface="宋体"/>
              <a:ea typeface="宋体"/>
              <a:cs typeface="宋体"/>
            </a:rPr>
            <a:t>自动生成现金流量表，</a:t>
          </a:r>
          <a:r>
            <a:rPr lang="en-US" cap="none" sz="1000" b="0" i="0" u="none" baseline="0">
              <a:solidFill>
                <a:srgbClr val="000000"/>
              </a:solidFill>
              <a:latin typeface="宋体"/>
              <a:ea typeface="宋体"/>
              <a:cs typeface="宋体"/>
            </a:rPr>
            <a:t>这一编制方法，实质是报表余额编制法，获取尽量少的表外数据是其编制原则，在速度和精确性之间，本方法选择的是速度。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二、填制计算平衡
</a:t>
          </a:r>
          <a:r>
            <a:rPr lang="en-US" cap="none" sz="1000" b="0" i="0" u="none" baseline="0">
              <a:solidFill>
                <a:srgbClr val="000000"/>
              </a:solidFill>
              <a:latin typeface="宋体"/>
              <a:ea typeface="宋体"/>
              <a:cs typeface="宋体"/>
            </a:rPr>
            <a:t>
</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latin typeface="宋体"/>
              <a:ea typeface="宋体"/>
              <a:cs typeface="宋体"/>
            </a:rPr>
            <a:t>、概述
</a:t>
          </a:r>
          <a:r>
            <a:rPr lang="en-US" cap="none" sz="1000" b="0" i="0" u="none" baseline="0">
              <a:solidFill>
                <a:srgbClr val="000000"/>
              </a:solidFill>
              <a:latin typeface="宋体"/>
              <a:ea typeface="宋体"/>
              <a:cs typeface="宋体"/>
            </a:rPr>
            <a:t>
</a:t>
          </a:r>
          <a:r>
            <a:rPr lang="en-US" cap="none" sz="1000" b="0" i="0" u="none" baseline="0">
              <a:solidFill>
                <a:srgbClr val="000000"/>
              </a:solidFill>
            </a:rPr>
            <a:t>       </a:t>
          </a:r>
          <a:r>
            <a:rPr lang="en-US" cap="none" sz="1000" b="0" i="0" u="none" baseline="0">
              <a:solidFill>
                <a:srgbClr val="000000"/>
              </a:solidFill>
              <a:latin typeface="宋体"/>
              <a:ea typeface="宋体"/>
              <a:cs typeface="宋体"/>
            </a:rPr>
            <a:t>各报表中</a:t>
          </a:r>
          <a:r>
            <a:rPr lang="en-US" cap="none" sz="1000" b="1" i="0" u="none" baseline="0">
              <a:solidFill>
                <a:srgbClr val="FF0000"/>
              </a:solidFill>
              <a:latin typeface="宋体"/>
              <a:ea typeface="宋体"/>
              <a:cs typeface="宋体"/>
            </a:rPr>
            <a:t>只允许在报表白色空格内填入数据！，浅紫色阴影部分不能填入任何数据！</a:t>
          </a:r>
          <a:r>
            <a:rPr lang="en-US" cap="none" sz="1000" b="0" i="0" u="none" baseline="0">
              <a:solidFill>
                <a:srgbClr val="000000"/>
              </a:solidFill>
              <a:latin typeface="宋体"/>
              <a:ea typeface="宋体"/>
              <a:cs typeface="宋体"/>
            </a:rPr>
            <a:t>浅紫色部分为公式设置部分或根本不需填入数据，一经改动表格数据就会出现差错，</a:t>
          </a:r>
          <a:r>
            <a:rPr lang="en-US" cap="none" sz="1000" b="0" i="0" u="none" baseline="0">
              <a:solidFill>
                <a:srgbClr val="FF0000"/>
              </a:solidFill>
              <a:latin typeface="宋体"/>
              <a:ea typeface="宋体"/>
              <a:cs typeface="宋体"/>
            </a:rPr>
            <a:t>建议将该工作簿设为模板，同时将浅紫色部分进行锁定。</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a:t>
          </a:r>
          <a:r>
            <a:rPr lang="en-US" cap="none" sz="1000" b="0" i="0" u="none" baseline="0">
              <a:solidFill>
                <a:srgbClr val="000000"/>
              </a:solidFill>
              <a:latin typeface="宋体"/>
              <a:ea typeface="宋体"/>
              <a:cs typeface="宋体"/>
            </a:rPr>
            <a:t>、编制步骤
</a:t>
          </a:r>
          <a:r>
            <a:rPr lang="en-US" cap="none" sz="1000" b="0" i="0" u="none" baseline="0">
              <a:solidFill>
                <a:srgbClr val="000000"/>
              </a:solidFill>
              <a:latin typeface="宋体"/>
              <a:ea typeface="宋体"/>
              <a:cs typeface="宋体"/>
            </a:rPr>
            <a:t>
</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latin typeface="宋体"/>
              <a:ea typeface="宋体"/>
              <a:cs typeface="宋体"/>
            </a:rPr>
            <a:t>、首先填写</a:t>
          </a:r>
          <a:r>
            <a:rPr lang="en-US" cap="none" sz="1000" b="0" i="0" u="none" baseline="0">
              <a:solidFill>
                <a:srgbClr val="000000"/>
              </a:solidFill>
            </a:rPr>
            <a:t>“</a:t>
          </a:r>
          <a:r>
            <a:rPr lang="en-US" cap="none" sz="1000" b="0" i="0" u="none" baseline="0">
              <a:solidFill>
                <a:srgbClr val="000000"/>
              </a:solidFill>
              <a:latin typeface="宋体"/>
              <a:ea typeface="宋体"/>
              <a:cs typeface="宋体"/>
            </a:rPr>
            <a:t>基本信息录入</a:t>
          </a:r>
          <a:r>
            <a:rPr lang="en-US" cap="none" sz="1000" b="0" i="0" u="none" baseline="0">
              <a:solidFill>
                <a:srgbClr val="000000"/>
              </a:solidFill>
            </a:rPr>
            <a:t>”</a:t>
          </a:r>
          <a:r>
            <a:rPr lang="en-US" cap="none" sz="1000" b="0" i="0" u="none" baseline="0">
              <a:solidFill>
                <a:srgbClr val="000000"/>
              </a:solidFill>
              <a:latin typeface="宋体"/>
              <a:ea typeface="宋体"/>
              <a:cs typeface="宋体"/>
            </a:rPr>
            <a:t>工作表中的</a:t>
          </a:r>
          <a:r>
            <a:rPr lang="en-US" cap="none" sz="1000" b="0" i="0" u="none" baseline="0">
              <a:solidFill>
                <a:srgbClr val="000000"/>
              </a:solidFill>
            </a:rPr>
            <a:t>“</a:t>
          </a:r>
          <a:r>
            <a:rPr lang="en-US" cap="none" sz="1000" b="0" i="0" u="none" baseline="0">
              <a:solidFill>
                <a:srgbClr val="000000"/>
              </a:solidFill>
              <a:latin typeface="宋体"/>
              <a:ea typeface="宋体"/>
              <a:cs typeface="宋体"/>
            </a:rPr>
            <a:t>报表编制基本信息录入</a:t>
          </a:r>
          <a:r>
            <a:rPr lang="en-US" cap="none" sz="1000" b="0" i="0" u="none" baseline="0">
              <a:solidFill>
                <a:srgbClr val="000000"/>
              </a:solidFill>
            </a:rPr>
            <a:t>”</a:t>
          </a:r>
          <a:r>
            <a:rPr lang="en-US" cap="none" sz="1000" b="0" i="0" u="none" baseline="0">
              <a:solidFill>
                <a:srgbClr val="000000"/>
              </a:solidFill>
              <a:latin typeface="宋体"/>
              <a:ea typeface="宋体"/>
              <a:cs typeface="宋体"/>
            </a:rPr>
            <a:t>，输入完毕后，编制单位、编制日期等信息会自动显示在各报表相关位置。
</a:t>
          </a:r>
          <a:r>
            <a:rPr lang="en-US" cap="none" sz="1000" b="0" i="0" u="none" baseline="0">
              <a:solidFill>
                <a:srgbClr val="000000"/>
              </a:solidFill>
              <a:latin typeface="宋体"/>
              <a:ea typeface="宋体"/>
              <a:cs typeface="宋体"/>
            </a:rPr>
            <a:t>
</a:t>
          </a:r>
          <a:r>
            <a:rPr lang="en-US" cap="none" sz="1000" b="0" i="0" u="none" baseline="0">
              <a:solidFill>
                <a:srgbClr val="000000"/>
              </a:solidFill>
            </a:rPr>
            <a:t>     </a:t>
          </a:r>
          <a:r>
            <a:rPr lang="en-US" cap="none" sz="1000" b="0" i="0" u="none" baseline="0">
              <a:solidFill>
                <a:srgbClr val="000000"/>
              </a:solidFill>
            </a:rPr>
            <a:t>(2)</a:t>
          </a:r>
          <a:r>
            <a:rPr lang="en-US" cap="none" sz="1000" b="0" i="0" u="none" baseline="0">
              <a:solidFill>
                <a:srgbClr val="000000"/>
              </a:solidFill>
              <a:latin typeface="宋体"/>
              <a:ea typeface="宋体"/>
              <a:cs typeface="宋体"/>
            </a:rPr>
            <a:t>、手工录入资产负债表、利润及利润分配表各栏数据。
</a:t>
          </a:r>
          <a:r>
            <a:rPr lang="en-US" cap="none" sz="1000" b="0" i="0" u="none" baseline="0">
              <a:solidFill>
                <a:srgbClr val="000000"/>
              </a:solidFill>
            </a:rPr>
            <a:t>      </a:t>
          </a:r>
          <a:r>
            <a:rPr lang="en-US" cap="none" sz="1000" b="0" i="0" u="none" baseline="0">
              <a:solidFill>
                <a:srgbClr val="000000"/>
              </a:solidFill>
              <a:latin typeface="宋体"/>
              <a:ea typeface="宋体"/>
              <a:cs typeface="宋体"/>
            </a:rPr>
            <a:t>如有两大主表的电子文档，则可以直接将两大主表数据直接复制，</a:t>
          </a:r>
          <a:r>
            <a:rPr lang="en-US" cap="none" sz="1000" b="0" i="0" u="none" baseline="0">
              <a:solidFill>
                <a:srgbClr val="FF0000"/>
              </a:solidFill>
              <a:latin typeface="宋体"/>
              <a:ea typeface="宋体"/>
              <a:cs typeface="宋体"/>
            </a:rPr>
            <a:t>此项操作前提是电子文档报表格式须与本工作表报表格式一致，</a:t>
          </a:r>
          <a:r>
            <a:rPr lang="en-US" cap="none" sz="1000" b="0" i="0" u="none" baseline="0">
              <a:solidFill>
                <a:srgbClr val="000000"/>
              </a:solidFill>
              <a:latin typeface="宋体"/>
              <a:ea typeface="宋体"/>
              <a:cs typeface="宋体"/>
            </a:rPr>
            <a:t>本工作表各报表格式是根据</a:t>
          </a:r>
          <a:r>
            <a:rPr lang="en-US" cap="none" sz="1000" b="0" i="0" u="none" baseline="0">
              <a:solidFill>
                <a:srgbClr val="000000"/>
              </a:solidFill>
              <a:latin typeface="宋体"/>
              <a:ea typeface="宋体"/>
              <a:cs typeface="宋体"/>
            </a:rPr>
            <a:t>《</a:t>
          </a:r>
          <a:r>
            <a:rPr lang="en-US" cap="none" sz="1000" b="0" i="0" u="none" baseline="0">
              <a:solidFill>
                <a:srgbClr val="000000"/>
              </a:solidFill>
              <a:latin typeface="宋体"/>
              <a:ea typeface="宋体"/>
              <a:cs typeface="宋体"/>
            </a:rPr>
            <a:t>企业会计制度</a:t>
          </a:r>
          <a:r>
            <a:rPr lang="en-US" cap="none" sz="1000" b="0" i="0" u="none" baseline="0">
              <a:solidFill>
                <a:srgbClr val="000000"/>
              </a:solidFill>
              <a:latin typeface="宋体"/>
              <a:ea typeface="宋体"/>
              <a:cs typeface="宋体"/>
            </a:rPr>
            <a:t>》</a:t>
          </a:r>
          <a:r>
            <a:rPr lang="en-US" cap="none" sz="1000" b="0" i="0" u="none" baseline="0">
              <a:solidFill>
                <a:srgbClr val="000000"/>
              </a:solidFill>
              <a:latin typeface="宋体"/>
              <a:ea typeface="宋体"/>
              <a:cs typeface="宋体"/>
            </a:rPr>
            <a:t>规定格式编制，若电子文档报表是按制度规定的统一格式编制的，则直接复制覆盖即可。
</a:t>
          </a:r>
          <a:r>
            <a:rPr lang="en-US" cap="none" sz="1000" b="0" i="0" u="none" baseline="0">
              <a:solidFill>
                <a:srgbClr val="000000"/>
              </a:solidFill>
              <a:latin typeface="宋体"/>
              <a:ea typeface="宋体"/>
              <a:cs typeface="宋体"/>
            </a:rPr>
            <a:t>
</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latin typeface="宋体"/>
              <a:ea typeface="宋体"/>
              <a:cs typeface="宋体"/>
            </a:rPr>
            <a:t>、手工录入表外数据</a:t>
          </a:r>
          <a:r>
            <a:rPr lang="en-US" cap="none" sz="1000" b="0" i="0" u="none" baseline="0">
              <a:solidFill>
                <a:srgbClr val="000000"/>
              </a:solidFill>
            </a:rPr>
            <a:t>(</a:t>
          </a:r>
          <a:r>
            <a:rPr lang="en-US" cap="none" sz="1000" b="0" i="0" u="none" baseline="0">
              <a:solidFill>
                <a:srgbClr val="000000"/>
              </a:solidFill>
              <a:latin typeface="宋体"/>
              <a:ea typeface="宋体"/>
              <a:cs typeface="宋体"/>
            </a:rPr>
            <a:t>见</a:t>
          </a:r>
          <a:r>
            <a:rPr lang="en-US" cap="none" sz="1000" b="0" i="0" u="none" baseline="0">
              <a:solidFill>
                <a:srgbClr val="000000"/>
              </a:solidFill>
            </a:rPr>
            <a:t>“</a:t>
          </a:r>
          <a:r>
            <a:rPr lang="en-US" cap="none" sz="1000" b="0" i="0" u="none" baseline="0">
              <a:solidFill>
                <a:srgbClr val="000000"/>
              </a:solidFill>
              <a:latin typeface="宋体"/>
              <a:ea typeface="宋体"/>
              <a:cs typeface="宋体"/>
            </a:rPr>
            <a:t>表外数据录入</a:t>
          </a:r>
          <a:r>
            <a:rPr lang="en-US" cap="none" sz="1000" b="0" i="0" u="none" baseline="0">
              <a:solidFill>
                <a:srgbClr val="000000"/>
              </a:solidFill>
            </a:rPr>
            <a:t>”</a:t>
          </a:r>
          <a:r>
            <a:rPr lang="en-US" cap="none" sz="1000" b="0" i="0" u="none" baseline="0">
              <a:solidFill>
                <a:srgbClr val="000000"/>
              </a:solidFill>
              <a:latin typeface="宋体"/>
              <a:ea typeface="宋体"/>
              <a:cs typeface="宋体"/>
            </a:rPr>
            <a:t>工作表</a:t>
          </a:r>
          <a:r>
            <a:rPr lang="en-US" cap="none" sz="1000" b="0" i="0" u="none" baseline="0">
              <a:solidFill>
                <a:srgbClr val="000000"/>
              </a:solidFill>
            </a:rPr>
            <a:t>)</a:t>
          </a:r>
          <a:r>
            <a:rPr lang="en-US" cap="none" sz="1000" b="0" i="0" u="none" baseline="0">
              <a:solidFill>
                <a:srgbClr val="000000"/>
              </a:solidFill>
              <a:latin typeface="宋体"/>
              <a:ea typeface="宋体"/>
              <a:cs typeface="宋体"/>
            </a:rPr>
            <a:t>，所得税税率和坏账计提比例须按公司实际情况进行修改，</a:t>
          </a:r>
          <a:r>
            <a:rPr lang="en-US" cap="none" sz="1000" b="0" i="0" u="none" baseline="0">
              <a:solidFill>
                <a:srgbClr val="FF0000"/>
              </a:solidFill>
              <a:latin typeface="宋体"/>
              <a:ea typeface="宋体"/>
              <a:cs typeface="宋体"/>
            </a:rPr>
            <a:t>灰色阴影部分数据均可修改</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三、检查
</a:t>
          </a:r>
          <a:r>
            <a:rPr lang="en-US" cap="none" sz="1000" b="0" i="0" u="none" baseline="0">
              <a:solidFill>
                <a:srgbClr val="000000"/>
              </a:solidFill>
              <a:latin typeface="宋体"/>
              <a:ea typeface="宋体"/>
              <a:cs typeface="宋体"/>
            </a:rPr>
            <a:t>
</a:t>
          </a:r>
          <a:r>
            <a:rPr lang="en-US" cap="none" sz="1000" b="0" i="0" u="none" baseline="0">
              <a:solidFill>
                <a:srgbClr val="000000"/>
              </a:solidFill>
            </a:rPr>
            <a:t>        </a:t>
          </a:r>
          <a:r>
            <a:rPr lang="en-US" cap="none" sz="1000" b="0" i="0" u="none" baseline="0">
              <a:solidFill>
                <a:srgbClr val="000000"/>
              </a:solidFill>
              <a:latin typeface="宋体"/>
              <a:ea typeface="宋体"/>
              <a:cs typeface="宋体"/>
            </a:rPr>
            <a:t>由于两大主表本身勾稽关系已经平衡，因此只需检查核对</a:t>
          </a:r>
          <a:r>
            <a:rPr lang="en-US" cap="none" sz="1000" b="0" i="0" u="none" baseline="0">
              <a:solidFill>
                <a:srgbClr val="000000"/>
              </a:solidFill>
            </a:rPr>
            <a:t>“</a:t>
          </a:r>
          <a:r>
            <a:rPr lang="en-US" cap="none" sz="1000" b="0" i="0" u="none" baseline="0">
              <a:solidFill>
                <a:srgbClr val="000000"/>
              </a:solidFill>
              <a:latin typeface="宋体"/>
              <a:ea typeface="宋体"/>
              <a:cs typeface="宋体"/>
            </a:rPr>
            <a:t>表外数据录入</a:t>
          </a:r>
          <a:r>
            <a:rPr lang="en-US" cap="none" sz="1000" b="0" i="0" u="none" baseline="0">
              <a:solidFill>
                <a:srgbClr val="000000"/>
              </a:solidFill>
            </a:rPr>
            <a:t>”</a:t>
          </a:r>
          <a:r>
            <a:rPr lang="en-US" cap="none" sz="1000" b="0" i="0" u="none" baseline="0">
              <a:solidFill>
                <a:srgbClr val="000000"/>
              </a:solidFill>
              <a:latin typeface="宋体"/>
              <a:ea typeface="宋体"/>
              <a:cs typeface="宋体"/>
            </a:rPr>
            <a:t>工作表中各数据即可。
</a:t>
          </a:r>
          <a:r>
            <a:rPr lang="en-US" cap="none" sz="1000" b="0" i="0" u="none" baseline="0">
              <a:solidFill>
                <a:srgbClr val="000000"/>
              </a:solidFill>
            </a:rPr>
            <a:t>  
</a:t>
          </a:r>
          <a:r>
            <a:rPr lang="en-US" cap="none" sz="1000" b="0" i="0" u="none" baseline="0">
              <a:solidFill>
                <a:srgbClr val="000000"/>
              </a:solidFill>
              <a:latin typeface="宋体"/>
              <a:ea typeface="宋体"/>
              <a:cs typeface="宋体"/>
            </a:rPr>
            <a:t>四、表格生成
</a:t>
          </a:r>
          <a:r>
            <a:rPr lang="en-US" cap="none" sz="1000" b="0" i="0" u="none" baseline="0">
              <a:solidFill>
                <a:srgbClr val="000000"/>
              </a:solidFill>
              <a:latin typeface="宋体"/>
              <a:ea typeface="宋体"/>
              <a:cs typeface="宋体"/>
            </a:rPr>
            <a:t>
</a:t>
          </a:r>
          <a:r>
            <a:rPr lang="en-US" cap="none" sz="1000" b="0" i="0" u="none" baseline="0">
              <a:solidFill>
                <a:srgbClr val="000000"/>
              </a:solidFill>
            </a:rPr>
            <a:t>        </a:t>
          </a:r>
          <a:r>
            <a:rPr lang="en-US" cap="none" sz="1000" b="0" i="0" u="none" baseline="0">
              <a:solidFill>
                <a:srgbClr val="000000"/>
              </a:solidFill>
              <a:latin typeface="宋体"/>
              <a:ea typeface="宋体"/>
              <a:cs typeface="宋体"/>
            </a:rPr>
            <a:t>在资产负债表、利润及利润分配表及表外数据输入完毕之后，你可以发现，现金流量表已全部</a:t>
          </a:r>
          <a:r>
            <a:rPr lang="en-US" cap="none" sz="1000" b="0" i="0" u="none" baseline="0">
              <a:solidFill>
                <a:srgbClr val="FF0000"/>
              </a:solidFill>
              <a:latin typeface="宋体"/>
              <a:ea typeface="宋体"/>
              <a:cs typeface="宋体"/>
            </a:rPr>
            <a:t>自动</a:t>
          </a:r>
          <a:r>
            <a:rPr lang="en-US" cap="none" sz="1000" b="0" i="0" u="none" baseline="0">
              <a:solidFill>
                <a:srgbClr val="000000"/>
              </a:solidFill>
              <a:latin typeface="宋体"/>
              <a:ea typeface="宋体"/>
              <a:cs typeface="宋体"/>
            </a:rPr>
            <a:t>完成并</a:t>
          </a:r>
          <a:r>
            <a:rPr lang="en-US" cap="none" sz="1000" b="0" i="0" u="none" baseline="0">
              <a:solidFill>
                <a:srgbClr val="FF0000"/>
              </a:solidFill>
              <a:latin typeface="宋体"/>
              <a:ea typeface="宋体"/>
              <a:cs typeface="宋体"/>
            </a:rPr>
            <a:t>自动</a:t>
          </a:r>
          <a:r>
            <a:rPr lang="en-US" cap="none" sz="1000" b="0" i="0" u="none" baseline="0">
              <a:solidFill>
                <a:srgbClr val="000000"/>
              </a:solidFill>
              <a:latin typeface="宋体"/>
              <a:ea typeface="宋体"/>
              <a:cs typeface="宋体"/>
            </a:rPr>
            <a:t>平衡。
</a:t>
          </a:r>
          <a:r>
            <a:rPr lang="en-US" cap="none" sz="1000" b="0" i="0" u="none" baseline="0">
              <a:solidFill>
                <a:srgbClr val="000000"/>
              </a:solidFill>
              <a:latin typeface="宋体"/>
              <a:ea typeface="宋体"/>
              <a:cs typeface="宋体"/>
            </a:rPr>
            <a:t>
</a:t>
          </a:r>
          <a:r>
            <a:rPr lang="en-US" cap="none" sz="1000" b="0" i="0" u="none" baseline="0">
              <a:solidFill>
                <a:srgbClr val="000000"/>
              </a:solidFill>
              <a:latin typeface="宋体"/>
              <a:ea typeface="宋体"/>
              <a:cs typeface="宋体"/>
            </a:rPr>
            <a:t>五、重要说明
</a:t>
          </a:r>
          <a:r>
            <a:rPr lang="en-US" cap="none" sz="1000" b="0" i="0" u="none" baseline="0">
              <a:solidFill>
                <a:srgbClr val="000000"/>
              </a:solidFill>
              <a:latin typeface="宋体"/>
              <a:ea typeface="宋体"/>
              <a:cs typeface="宋体"/>
            </a:rPr>
            <a:t>
</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latin typeface="宋体"/>
              <a:ea typeface="宋体"/>
              <a:cs typeface="宋体"/>
            </a:rPr>
            <a:t>、本编制办法主要是根据两大主表编制，仅从明细账簿中提取少量数据，由于两大主表科目反映的是各科目余额，无法反映各科目的发生额，因此根据本办法编制的现金流量表并不能完全反映公司现金流量的真实情况，只能反映大概基本状况，仅供对外使用，</a:t>
          </a:r>
          <a:r>
            <a:rPr lang="en-US" cap="none" sz="1000" b="1" i="0" u="none" baseline="0">
              <a:solidFill>
                <a:srgbClr val="FF0000"/>
              </a:solidFill>
              <a:latin typeface="宋体"/>
              <a:ea typeface="宋体"/>
              <a:cs typeface="宋体"/>
            </a:rPr>
            <a:t>如公司决策需要，则须按明细账簿认真分析，另行编制，</a:t>
          </a:r>
          <a:r>
            <a:rPr lang="en-US" cap="none" sz="1000" b="0" i="0" u="none" baseline="0">
              <a:solidFill>
                <a:srgbClr val="000000"/>
              </a:solidFill>
              <a:latin typeface="宋体"/>
              <a:ea typeface="宋体"/>
              <a:cs typeface="宋体"/>
            </a:rPr>
            <a:t>不能用本办法应付了事。
</a:t>
          </a:r>
          <a:r>
            <a:rPr lang="en-US" cap="none" sz="1000" b="0" i="0" u="none" baseline="0">
              <a:solidFill>
                <a:srgbClr val="000000"/>
              </a:solidFill>
              <a:latin typeface="宋体"/>
              <a:ea typeface="宋体"/>
              <a:cs typeface="宋体"/>
            </a:rPr>
            <a:t>
</a:t>
          </a:r>
          <a:r>
            <a:rPr lang="en-US" cap="none" sz="1000" b="0" i="0" u="none" baseline="0">
              <a:solidFill>
                <a:srgbClr val="000000"/>
              </a:solidFill>
            </a:rPr>
            <a:t>       </a:t>
          </a:r>
          <a:r>
            <a:rPr lang="en-US" cap="none" sz="1000" b="0" i="0" u="none" baseline="0">
              <a:solidFill>
                <a:srgbClr val="000000"/>
              </a:solidFill>
            </a:rPr>
            <a:t>2</a:t>
          </a:r>
          <a:r>
            <a:rPr lang="en-US" cap="none" sz="1000" b="0" i="0" u="none" baseline="0">
              <a:solidFill>
                <a:srgbClr val="000000"/>
              </a:solidFill>
              <a:latin typeface="宋体"/>
              <a:ea typeface="宋体"/>
              <a:cs typeface="宋体"/>
            </a:rPr>
            <a:t>、本编制办法编制速度较快，一般在</a:t>
          </a:r>
          <a:r>
            <a:rPr lang="en-US" cap="none" sz="1000" b="0" i="0" u="none" baseline="0">
              <a:solidFill>
                <a:srgbClr val="000000"/>
              </a:solidFill>
            </a:rPr>
            <a:t>10</a:t>
          </a:r>
          <a:r>
            <a:rPr lang="en-US" cap="none" sz="1000" b="0" i="0" u="none" baseline="0">
              <a:solidFill>
                <a:srgbClr val="000000"/>
              </a:solidFill>
              <a:latin typeface="宋体"/>
              <a:ea typeface="宋体"/>
              <a:cs typeface="宋体"/>
            </a:rPr>
            <a:t>分钟内即可编制完成。
</a:t>
          </a:r>
          <a:r>
            <a:rPr lang="en-US" cap="none" sz="1000" b="0" i="0" u="none" baseline="0">
              <a:solidFill>
                <a:srgbClr val="000000"/>
              </a:solidFill>
              <a:latin typeface="宋体"/>
              <a:ea typeface="宋体"/>
              <a:cs typeface="宋体"/>
            </a:rPr>
            <a:t>
</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latin typeface="宋体"/>
              <a:ea typeface="宋体"/>
              <a:cs typeface="宋体"/>
            </a:rPr>
            <a:t>、本工作表各表间数据存在链接关系，不能分割单独存为文件使用，否则将出错。
</a:t>
          </a:r>
          <a:r>
            <a:rPr lang="en-US" cap="none" sz="1000" b="0" i="0" u="none" baseline="0">
              <a:solidFill>
                <a:srgbClr val="000000"/>
              </a:solidFill>
              <a:latin typeface="宋体"/>
              <a:ea typeface="宋体"/>
              <a:cs typeface="宋体"/>
            </a:rPr>
            <a:t>
</a:t>
          </a:r>
          <a:r>
            <a:rPr lang="en-US" cap="none" sz="1000" b="0" i="0" u="none" baseline="0">
              <a:solidFill>
                <a:srgbClr val="000000"/>
              </a:solidFill>
            </a:rPr>
            <a:t>       </a:t>
          </a:r>
          <a:r>
            <a:rPr lang="en-US" cap="none" sz="1000" b="0" i="0" u="none" baseline="0">
              <a:solidFill>
                <a:srgbClr val="000000"/>
              </a:solidFill>
              <a:latin typeface="宋体"/>
              <a:ea typeface="宋体"/>
              <a:cs typeface="宋体"/>
            </a:rPr>
            <a:t>（完）</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2004</a:t>
          </a:r>
          <a:r>
            <a:rPr lang="en-US" cap="none" sz="1000" b="0" i="0" u="none" baseline="0">
              <a:solidFill>
                <a:srgbClr val="000000"/>
              </a:solidFill>
              <a:latin typeface="宋体"/>
              <a:ea typeface="宋体"/>
              <a:cs typeface="宋体"/>
            </a:rPr>
            <a:t>年</a:t>
          </a:r>
          <a:r>
            <a:rPr lang="en-US" cap="none" sz="1000" b="0" i="0" u="none" baseline="0">
              <a:solidFill>
                <a:srgbClr val="000000"/>
              </a:solidFill>
            </a:rPr>
            <a:t>8</a:t>
          </a:r>
          <a:r>
            <a:rPr lang="en-US" cap="none" sz="1000" b="0" i="0" u="none" baseline="0">
              <a:solidFill>
                <a:srgbClr val="000000"/>
              </a:solidFill>
              <a:latin typeface="宋体"/>
              <a:ea typeface="宋体"/>
              <a:cs typeface="宋体"/>
            </a:rPr>
            <a:t>月</a:t>
          </a:r>
          <a:r>
            <a:rPr lang="en-US" cap="none" sz="1000" b="0" i="0" u="none" baseline="0">
              <a:solidFill>
                <a:srgbClr val="000000"/>
              </a:solidFill>
            </a:rPr>
            <a:t>18</a:t>
          </a:r>
          <a:r>
            <a:rPr lang="en-US" cap="none" sz="1000" b="0" i="0" u="none" baseline="0">
              <a:solidFill>
                <a:srgbClr val="000000"/>
              </a:solidFill>
              <a:latin typeface="宋体"/>
              <a:ea typeface="宋体"/>
              <a:cs typeface="宋体"/>
            </a:rPr>
            <a:t>日
</a:t>
          </a:r>
          <a:r>
            <a:rPr lang="en-US" cap="none" sz="1000" b="0" i="0" u="none" baseline="0">
              <a:solidFill>
                <a:srgbClr val="000000"/>
              </a:solidFill>
              <a:latin typeface="宋体"/>
              <a:ea typeface="宋体"/>
              <a:cs typeface="宋体"/>
            </a:rPr>
            <a:t>从</a:t>
          </a:r>
          <a:r>
            <a:rPr lang="en-US" cap="none" sz="1000" b="0" i="0" u="none" baseline="0">
              <a:solidFill>
                <a:srgbClr val="000000"/>
              </a:solidFill>
              <a:latin typeface="宋体"/>
              <a:ea typeface="宋体"/>
              <a:cs typeface="宋体"/>
            </a:rPr>
            <a:t>《</a:t>
          </a:r>
          <a:r>
            <a:rPr lang="en-US" cap="none" sz="1000" b="0" i="0" u="none" baseline="0">
              <a:solidFill>
                <a:srgbClr val="000000"/>
              </a:solidFill>
              <a:latin typeface="宋体"/>
              <a:ea typeface="宋体"/>
              <a:cs typeface="宋体"/>
            </a:rPr>
            <a:t>中华会计网</a:t>
          </a:r>
          <a:r>
            <a:rPr lang="en-US" cap="none" sz="1000" b="0" i="0" u="none" baseline="0">
              <a:solidFill>
                <a:srgbClr val="000000"/>
              </a:solidFill>
              <a:latin typeface="宋体"/>
              <a:ea typeface="宋体"/>
              <a:cs typeface="宋体"/>
            </a:rPr>
            <a:t>》</a:t>
          </a:r>
          <a:r>
            <a:rPr lang="en-US" cap="none" sz="1000" b="0" i="0" u="none" baseline="0">
              <a:solidFill>
                <a:srgbClr val="000000"/>
              </a:solidFill>
              <a:latin typeface="宋体"/>
              <a:ea typeface="宋体"/>
              <a:cs typeface="宋体"/>
            </a:rPr>
            <a:t>论坛下载，提供者：猴岛
</a:t>
          </a:r>
          <a:r>
            <a:rPr lang="en-US" cap="none" sz="1000" b="0" i="0" u="none" baseline="0">
              <a:solidFill>
                <a:srgbClr val="000000"/>
              </a:solidFill>
            </a:rPr>
            <a:t>   
</a:t>
          </a:r>
          <a:r>
            <a:rPr lang="en-US" cap="none" sz="1000" b="0" i="0" u="none" baseline="0">
              <a:solidFill>
                <a:srgbClr val="000000"/>
              </a:solidFil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workbookViewId="0" topLeftCell="A10">
      <selection activeCell="H51" sqref="H51"/>
    </sheetView>
  </sheetViews>
  <sheetFormatPr defaultColWidth="9.00390625" defaultRowHeight="14.2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C2:E18"/>
  <sheetViews>
    <sheetView workbookViewId="0" topLeftCell="A1">
      <selection activeCell="G12" sqref="G12"/>
    </sheetView>
  </sheetViews>
  <sheetFormatPr defaultColWidth="9.00390625" defaultRowHeight="14.25"/>
  <cols>
    <col min="1" max="1" width="5.125" style="0" customWidth="1"/>
    <col min="2" max="2" width="5.375" style="0" customWidth="1"/>
    <col min="3" max="3" width="15.125" style="4" customWidth="1"/>
    <col min="4" max="4" width="4.375" style="208" customWidth="1"/>
    <col min="5" max="5" width="26.625" style="209" customWidth="1"/>
  </cols>
  <sheetData>
    <row r="2" spans="3:5" ht="20.25">
      <c r="C2" s="210" t="s">
        <v>0</v>
      </c>
      <c r="D2" s="211"/>
      <c r="E2" s="212"/>
    </row>
    <row r="3" spans="3:5" ht="14.25">
      <c r="C3" s="213" t="s">
        <v>1</v>
      </c>
      <c r="D3" s="214"/>
      <c r="E3" s="215" t="s">
        <v>2</v>
      </c>
    </row>
    <row r="4" spans="3:5" ht="14.25">
      <c r="C4" s="216" t="s">
        <v>3</v>
      </c>
      <c r="D4" s="217"/>
      <c r="E4" s="218" t="s">
        <v>4</v>
      </c>
    </row>
    <row r="5" spans="3:5" ht="14.25">
      <c r="C5" s="216" t="s">
        <v>5</v>
      </c>
      <c r="D5" s="217"/>
      <c r="E5" s="219" t="s">
        <v>6</v>
      </c>
    </row>
    <row r="6" spans="3:5" ht="14.25">
      <c r="C6" s="216" t="s">
        <v>7</v>
      </c>
      <c r="D6" s="217"/>
      <c r="E6" s="219" t="s">
        <v>8</v>
      </c>
    </row>
    <row r="7" spans="3:5" s="4" customFormat="1" ht="15" customHeight="1">
      <c r="C7" s="216" t="s">
        <v>9</v>
      </c>
      <c r="D7" s="217"/>
      <c r="E7" s="219" t="s">
        <v>10</v>
      </c>
    </row>
    <row r="8" spans="3:5" ht="15.75" customHeight="1">
      <c r="C8" s="220" t="s">
        <v>11</v>
      </c>
      <c r="D8" s="221"/>
      <c r="E8" s="222"/>
    </row>
    <row r="9" spans="3:5" ht="15.75" customHeight="1">
      <c r="C9" s="223"/>
      <c r="D9" s="223"/>
      <c r="E9" s="223"/>
    </row>
    <row r="10" spans="3:5" ht="20.25">
      <c r="C10" s="224" t="s">
        <v>12</v>
      </c>
      <c r="D10" s="224"/>
      <c r="E10" s="224"/>
    </row>
    <row r="11" ht="7.5" customHeight="1"/>
    <row r="12" spans="3:5" ht="14.25">
      <c r="C12" s="225" t="s">
        <v>13</v>
      </c>
      <c r="D12" s="226" t="s">
        <v>14</v>
      </c>
      <c r="E12" s="227" t="s">
        <v>15</v>
      </c>
    </row>
    <row r="13" spans="3:5" ht="14.25">
      <c r="C13" s="228" t="s">
        <v>16</v>
      </c>
      <c r="D13" s="229">
        <v>1</v>
      </c>
      <c r="E13" s="230" t="s">
        <v>17</v>
      </c>
    </row>
    <row r="14" spans="3:5" ht="14.25">
      <c r="C14" s="228" t="s">
        <v>18</v>
      </c>
      <c r="D14" s="229">
        <v>2</v>
      </c>
      <c r="E14" s="231" t="s">
        <v>19</v>
      </c>
    </row>
    <row r="15" spans="3:5" ht="14.25">
      <c r="C15" s="228" t="s">
        <v>20</v>
      </c>
      <c r="D15" s="229">
        <v>3</v>
      </c>
      <c r="E15" s="231" t="s">
        <v>21</v>
      </c>
    </row>
    <row r="16" spans="3:5" ht="14.25">
      <c r="C16" s="232" t="s">
        <v>22</v>
      </c>
      <c r="D16" s="229">
        <v>4</v>
      </c>
      <c r="E16" s="231" t="s">
        <v>23</v>
      </c>
    </row>
    <row r="17" spans="3:5" ht="14.25">
      <c r="C17" s="232" t="s">
        <v>24</v>
      </c>
      <c r="D17" s="229">
        <v>5</v>
      </c>
      <c r="E17" s="231" t="s">
        <v>25</v>
      </c>
    </row>
    <row r="18" spans="3:5" ht="14.25">
      <c r="C18" s="233" t="s">
        <v>26</v>
      </c>
      <c r="D18" s="234">
        <v>6</v>
      </c>
      <c r="E18" s="235" t="s">
        <v>27</v>
      </c>
    </row>
  </sheetData>
  <sheetProtection/>
  <mergeCells count="8">
    <mergeCell ref="C2:E2"/>
    <mergeCell ref="C3:D3"/>
    <mergeCell ref="C4:D4"/>
    <mergeCell ref="C5:D5"/>
    <mergeCell ref="C6:D6"/>
    <mergeCell ref="C7:D7"/>
    <mergeCell ref="C8:E8"/>
    <mergeCell ref="C10:E10"/>
  </mergeCells>
  <hyperlinks>
    <hyperlink ref="E16" location="资产负债表!A1" display="资产负债表"/>
    <hyperlink ref="E18" location="现金流量表!A1" display="现金流量表"/>
    <hyperlink ref="E17" location="利润及利润分配表!A1" display="利润及利润分配表"/>
    <hyperlink ref="E15" location="表外数据录入!A1" display="表外数据录入"/>
    <hyperlink ref="E14" location="'编制说明！'!A1" display="编制说明"/>
  </hyperlinks>
  <printOptions horizontalCentered="1"/>
  <pageMargins left="0.75" right="0.75" top="1.18" bottom="0.98" header="0.51" footer="0.51"/>
  <pageSetup horizontalDpi="180" verticalDpi="180" orientation="portrait" paperSize="9"/>
</worksheet>
</file>

<file path=xl/worksheets/sheet3.xml><?xml version="1.0" encoding="utf-8"?>
<worksheet xmlns="http://schemas.openxmlformats.org/spreadsheetml/2006/main" xmlns:r="http://schemas.openxmlformats.org/officeDocument/2006/relationships">
  <dimension ref="A1:J46"/>
  <sheetViews>
    <sheetView workbookViewId="0" topLeftCell="A10">
      <selection activeCell="G34" sqref="G34"/>
    </sheetView>
  </sheetViews>
  <sheetFormatPr defaultColWidth="9.00390625" defaultRowHeight="14.25"/>
  <cols>
    <col min="1" max="1" width="24.125" style="5" customWidth="1"/>
    <col min="2" max="2" width="4.625" style="5" customWidth="1"/>
    <col min="3" max="4" width="15.125" style="5" customWidth="1"/>
    <col min="5" max="5" width="25.875" style="5" customWidth="1"/>
    <col min="6" max="6" width="4.625" style="5" customWidth="1"/>
    <col min="7" max="8" width="15.125" style="5" customWidth="1"/>
    <col min="9" max="10" width="9.00390625" style="5" customWidth="1"/>
  </cols>
  <sheetData>
    <row r="1" spans="1:10" s="1" customFormat="1" ht="15.75">
      <c r="A1" s="146" t="s">
        <v>28</v>
      </c>
      <c r="B1" s="147"/>
      <c r="C1" s="147"/>
      <c r="D1" s="147"/>
      <c r="E1" s="147"/>
      <c r="F1" s="147"/>
      <c r="G1" s="147"/>
      <c r="H1" s="147"/>
      <c r="I1" s="8"/>
      <c r="J1" s="8"/>
    </row>
    <row r="2" spans="1:10" s="1" customFormat="1" ht="12" customHeight="1">
      <c r="A2" s="148"/>
      <c r="B2" s="148"/>
      <c r="C2" s="148"/>
      <c r="D2" s="149"/>
      <c r="E2" s="149"/>
      <c r="F2" s="150"/>
      <c r="G2" s="149"/>
      <c r="H2" s="151" t="s">
        <v>29</v>
      </c>
      <c r="I2" s="8"/>
      <c r="J2" s="8"/>
    </row>
    <row r="3" spans="1:10" s="1" customFormat="1" ht="12" customHeight="1">
      <c r="A3" s="152" t="str">
        <f>CONCATENATE("编制单位：",'基本信息录入'!E3)</f>
        <v>编制单位：××公司</v>
      </c>
      <c r="B3" s="148"/>
      <c r="C3" s="148"/>
      <c r="D3" s="153" t="str">
        <f>CONCATENATE("                             ",'基本信息录入'!E4)</f>
        <v>                             2004年3月31日</v>
      </c>
      <c r="E3" s="153"/>
      <c r="F3" s="150"/>
      <c r="G3" s="149"/>
      <c r="H3" s="151" t="s">
        <v>30</v>
      </c>
      <c r="I3" s="8"/>
      <c r="J3" s="8"/>
    </row>
    <row r="4" spans="1:8" ht="12" customHeight="1">
      <c r="A4" s="154" t="s">
        <v>31</v>
      </c>
      <c r="B4" s="155" t="s">
        <v>14</v>
      </c>
      <c r="C4" s="155" t="s">
        <v>32</v>
      </c>
      <c r="D4" s="155" t="s">
        <v>33</v>
      </c>
      <c r="E4" s="155" t="s">
        <v>34</v>
      </c>
      <c r="F4" s="155" t="s">
        <v>14</v>
      </c>
      <c r="G4" s="155" t="s">
        <v>32</v>
      </c>
      <c r="H4" s="156" t="s">
        <v>33</v>
      </c>
    </row>
    <row r="5" spans="1:8" ht="12" customHeight="1">
      <c r="A5" s="157" t="s">
        <v>35</v>
      </c>
      <c r="B5" s="158"/>
      <c r="C5" s="158"/>
      <c r="D5" s="158"/>
      <c r="E5" s="159" t="s">
        <v>36</v>
      </c>
      <c r="F5" s="158"/>
      <c r="G5" s="158"/>
      <c r="H5" s="160"/>
    </row>
    <row r="6" spans="1:8" ht="12" customHeight="1">
      <c r="A6" s="161" t="s">
        <v>37</v>
      </c>
      <c r="B6" s="158">
        <v>1</v>
      </c>
      <c r="C6" s="162">
        <v>17473830.21</v>
      </c>
      <c r="D6" s="162">
        <v>80555692.04</v>
      </c>
      <c r="E6" s="163" t="s">
        <v>38</v>
      </c>
      <c r="F6" s="158">
        <v>68</v>
      </c>
      <c r="G6" s="164">
        <v>100000000</v>
      </c>
      <c r="H6" s="165">
        <v>96000000</v>
      </c>
    </row>
    <row r="7" spans="1:8" ht="12" customHeight="1">
      <c r="A7" s="161" t="s">
        <v>39</v>
      </c>
      <c r="B7" s="158">
        <v>2</v>
      </c>
      <c r="C7" s="162">
        <v>28989738.49</v>
      </c>
      <c r="D7" s="162"/>
      <c r="E7" s="163" t="s">
        <v>40</v>
      </c>
      <c r="F7" s="158">
        <v>69</v>
      </c>
      <c r="G7" s="162"/>
      <c r="H7" s="166"/>
    </row>
    <row r="8" spans="1:8" ht="12" customHeight="1">
      <c r="A8" s="161" t="s">
        <v>41</v>
      </c>
      <c r="B8" s="158">
        <v>3</v>
      </c>
      <c r="C8" s="162"/>
      <c r="D8" s="162">
        <v>10000000</v>
      </c>
      <c r="E8" s="163" t="s">
        <v>42</v>
      </c>
      <c r="F8" s="158">
        <v>70</v>
      </c>
      <c r="G8" s="162">
        <v>9604053.48</v>
      </c>
      <c r="H8" s="166">
        <v>37649254.45</v>
      </c>
    </row>
    <row r="9" spans="1:8" ht="12" customHeight="1">
      <c r="A9" s="161" t="s">
        <v>43</v>
      </c>
      <c r="B9" s="158">
        <v>4</v>
      </c>
      <c r="C9" s="162"/>
      <c r="D9" s="162"/>
      <c r="E9" s="163" t="s">
        <v>44</v>
      </c>
      <c r="F9" s="158">
        <v>71</v>
      </c>
      <c r="G9" s="162">
        <v>80500</v>
      </c>
      <c r="H9" s="166">
        <v>7129622.28</v>
      </c>
    </row>
    <row r="10" spans="1:8" ht="12" customHeight="1">
      <c r="A10" s="167" t="s">
        <v>45</v>
      </c>
      <c r="B10" s="158">
        <v>5</v>
      </c>
      <c r="C10" s="162">
        <f>235648+309960</f>
        <v>545608</v>
      </c>
      <c r="D10" s="162"/>
      <c r="E10" s="163" t="s">
        <v>46</v>
      </c>
      <c r="F10" s="158">
        <v>72</v>
      </c>
      <c r="G10" s="162"/>
      <c r="H10" s="166"/>
    </row>
    <row r="11" spans="1:8" ht="12" customHeight="1">
      <c r="A11" s="161" t="s">
        <v>47</v>
      </c>
      <c r="B11" s="158">
        <v>6</v>
      </c>
      <c r="C11" s="162">
        <v>26383400.24</v>
      </c>
      <c r="D11" s="162">
        <v>46941972.81</v>
      </c>
      <c r="E11" s="163" t="s">
        <v>48</v>
      </c>
      <c r="F11" s="158">
        <v>73</v>
      </c>
      <c r="G11" s="162">
        <v>89608.88</v>
      </c>
      <c r="H11" s="166">
        <v>622864.68</v>
      </c>
    </row>
    <row r="12" spans="1:8" ht="12" customHeight="1">
      <c r="A12" s="161" t="s">
        <v>49</v>
      </c>
      <c r="B12" s="158">
        <v>7</v>
      </c>
      <c r="C12" s="162">
        <v>19600363.78</v>
      </c>
      <c r="D12" s="162">
        <v>27085039.84</v>
      </c>
      <c r="E12" s="168" t="s">
        <v>50</v>
      </c>
      <c r="F12" s="158">
        <v>74</v>
      </c>
      <c r="G12" s="162"/>
      <c r="H12" s="166"/>
    </row>
    <row r="13" spans="1:8" ht="12" customHeight="1">
      <c r="A13" s="161" t="s">
        <v>51</v>
      </c>
      <c r="B13" s="158">
        <v>8</v>
      </c>
      <c r="C13" s="169">
        <v>46300734.37</v>
      </c>
      <c r="D13" s="170">
        <v>2564950.8</v>
      </c>
      <c r="E13" s="163" t="s">
        <v>52</v>
      </c>
      <c r="F13" s="158">
        <v>75</v>
      </c>
      <c r="G13" s="162">
        <v>1510841.79</v>
      </c>
      <c r="H13" s="166">
        <v>-442167.76</v>
      </c>
    </row>
    <row r="14" spans="1:8" ht="11.25" customHeight="1">
      <c r="A14" s="161" t="s">
        <v>53</v>
      </c>
      <c r="B14" s="158">
        <v>9</v>
      </c>
      <c r="C14" s="162"/>
      <c r="D14" s="171"/>
      <c r="E14" s="168" t="s">
        <v>54</v>
      </c>
      <c r="F14" s="158">
        <v>80</v>
      </c>
      <c r="G14" s="162">
        <v>18331.17</v>
      </c>
      <c r="H14" s="166">
        <v>36541.57</v>
      </c>
    </row>
    <row r="15" spans="1:8" ht="12" customHeight="1">
      <c r="A15" s="161" t="s">
        <v>55</v>
      </c>
      <c r="B15" s="158">
        <v>10</v>
      </c>
      <c r="C15" s="162">
        <v>7778748.57</v>
      </c>
      <c r="D15" s="171">
        <v>50626926.09</v>
      </c>
      <c r="E15" s="163" t="s">
        <v>56</v>
      </c>
      <c r="F15" s="158">
        <v>81</v>
      </c>
      <c r="G15" s="162">
        <v>6999537.94</v>
      </c>
      <c r="H15" s="166">
        <v>11555840.53</v>
      </c>
    </row>
    <row r="16" spans="1:8" ht="12" customHeight="1">
      <c r="A16" s="161" t="s">
        <v>57</v>
      </c>
      <c r="B16" s="158">
        <v>11</v>
      </c>
      <c r="C16" s="171"/>
      <c r="D16" s="171"/>
      <c r="E16" s="163" t="s">
        <v>58</v>
      </c>
      <c r="F16" s="158">
        <v>82</v>
      </c>
      <c r="G16" s="162">
        <v>251620</v>
      </c>
      <c r="H16" s="166">
        <v>231356</v>
      </c>
    </row>
    <row r="17" spans="1:8" ht="12" customHeight="1">
      <c r="A17" s="161" t="s">
        <v>59</v>
      </c>
      <c r="B17" s="158">
        <v>21</v>
      </c>
      <c r="C17" s="172"/>
      <c r="D17" s="172"/>
      <c r="E17" s="163" t="s">
        <v>60</v>
      </c>
      <c r="F17" s="158">
        <v>83</v>
      </c>
      <c r="G17" s="173"/>
      <c r="H17" s="174"/>
    </row>
    <row r="18" spans="1:8" ht="12" customHeight="1">
      <c r="A18" s="161" t="s">
        <v>61</v>
      </c>
      <c r="B18" s="158">
        <v>24</v>
      </c>
      <c r="C18" s="172"/>
      <c r="D18" s="172"/>
      <c r="E18" s="163" t="s">
        <v>62</v>
      </c>
      <c r="F18" s="158">
        <v>86</v>
      </c>
      <c r="G18" s="162"/>
      <c r="H18" s="166"/>
    </row>
    <row r="19" spans="1:8" ht="12" customHeight="1">
      <c r="A19" s="161"/>
      <c r="B19" s="158"/>
      <c r="C19" s="158"/>
      <c r="D19" s="158"/>
      <c r="E19" s="163" t="s">
        <v>63</v>
      </c>
      <c r="F19" s="158">
        <v>90</v>
      </c>
      <c r="G19" s="162"/>
      <c r="H19" s="166"/>
    </row>
    <row r="20" spans="1:8" ht="12" customHeight="1">
      <c r="A20" s="161" t="s">
        <v>64</v>
      </c>
      <c r="B20" s="158">
        <v>31</v>
      </c>
      <c r="C20" s="175">
        <f>SUM(C6:C19)</f>
        <v>147072423.66</v>
      </c>
      <c r="D20" s="175">
        <f>SUM(D6:D19)</f>
        <v>217774581.58</v>
      </c>
      <c r="E20" s="22" t="s">
        <v>65</v>
      </c>
      <c r="F20" s="158">
        <v>100</v>
      </c>
      <c r="G20" s="176">
        <f>SUM(G6:G19)</f>
        <v>118554493.26</v>
      </c>
      <c r="H20" s="177">
        <f>SUM(H6:H19)</f>
        <v>152783311.75</v>
      </c>
    </row>
    <row r="21" spans="1:8" ht="12" customHeight="1">
      <c r="A21" s="178" t="s">
        <v>66</v>
      </c>
      <c r="B21" s="26"/>
      <c r="C21" s="26"/>
      <c r="D21" s="26"/>
      <c r="E21" s="159" t="s">
        <v>67</v>
      </c>
      <c r="F21" s="26"/>
      <c r="G21" s="26"/>
      <c r="H21" s="179"/>
    </row>
    <row r="22" spans="1:8" ht="12" customHeight="1">
      <c r="A22" s="180" t="s">
        <v>68</v>
      </c>
      <c r="B22" s="22">
        <v>32</v>
      </c>
      <c r="C22" s="181">
        <v>53807438.93</v>
      </c>
      <c r="D22" s="181">
        <v>40000000</v>
      </c>
      <c r="E22" s="163" t="s">
        <v>69</v>
      </c>
      <c r="F22" s="22">
        <v>101</v>
      </c>
      <c r="G22" s="182"/>
      <c r="H22" s="87"/>
    </row>
    <row r="23" spans="1:8" ht="12" customHeight="1">
      <c r="A23" s="167" t="s">
        <v>70</v>
      </c>
      <c r="B23" s="22">
        <v>34</v>
      </c>
      <c r="C23" s="182"/>
      <c r="D23" s="182"/>
      <c r="E23" s="163" t="s">
        <v>71</v>
      </c>
      <c r="F23" s="22">
        <v>102</v>
      </c>
      <c r="G23" s="182"/>
      <c r="H23" s="87"/>
    </row>
    <row r="24" spans="1:8" ht="12" customHeight="1">
      <c r="A24" s="167" t="s">
        <v>72</v>
      </c>
      <c r="B24" s="158">
        <v>38</v>
      </c>
      <c r="C24" s="175">
        <f>SUM(C22:C23)</f>
        <v>53807438.93</v>
      </c>
      <c r="D24" s="175">
        <f>SUM(D22:D23)</f>
        <v>40000000</v>
      </c>
      <c r="E24" s="163" t="s">
        <v>73</v>
      </c>
      <c r="F24" s="158">
        <v>103</v>
      </c>
      <c r="G24" s="171"/>
      <c r="H24" s="183"/>
    </row>
    <row r="25" spans="1:8" ht="12" customHeight="1">
      <c r="A25" s="178" t="s">
        <v>74</v>
      </c>
      <c r="B25" s="158"/>
      <c r="C25" s="158"/>
      <c r="D25" s="158"/>
      <c r="E25" s="163" t="s">
        <v>75</v>
      </c>
      <c r="F25" s="158">
        <v>106</v>
      </c>
      <c r="G25" s="171"/>
      <c r="H25" s="183"/>
    </row>
    <row r="26" spans="1:8" ht="12" customHeight="1">
      <c r="A26" s="180" t="s">
        <v>76</v>
      </c>
      <c r="B26" s="158">
        <v>39</v>
      </c>
      <c r="C26" s="164">
        <v>3809797.17</v>
      </c>
      <c r="D26" s="164">
        <v>147981954.21</v>
      </c>
      <c r="E26" s="163" t="s">
        <v>77</v>
      </c>
      <c r="F26" s="158">
        <v>108</v>
      </c>
      <c r="G26" s="171"/>
      <c r="H26" s="183"/>
    </row>
    <row r="27" spans="1:8" ht="12" customHeight="1">
      <c r="A27" s="180" t="s">
        <v>78</v>
      </c>
      <c r="B27" s="158">
        <v>40</v>
      </c>
      <c r="C27" s="164">
        <v>78364.69</v>
      </c>
      <c r="D27" s="164">
        <v>47034303.82</v>
      </c>
      <c r="E27" s="163" t="s">
        <v>79</v>
      </c>
      <c r="F27" s="158">
        <v>110</v>
      </c>
      <c r="G27" s="175">
        <f>SUM(G22:G26)</f>
        <v>0</v>
      </c>
      <c r="H27" s="184">
        <f>SUM(H22:H26)</f>
        <v>0</v>
      </c>
    </row>
    <row r="28" spans="1:8" ht="12" customHeight="1">
      <c r="A28" s="180" t="s">
        <v>80</v>
      </c>
      <c r="B28" s="158">
        <v>41</v>
      </c>
      <c r="C28" s="175">
        <f>C26-C27</f>
        <v>3731432.48</v>
      </c>
      <c r="D28" s="175">
        <f>D26-D27</f>
        <v>100947650.39</v>
      </c>
      <c r="E28" s="159" t="s">
        <v>81</v>
      </c>
      <c r="F28" s="158"/>
      <c r="G28" s="158"/>
      <c r="H28" s="160"/>
    </row>
    <row r="29" spans="1:8" ht="12" customHeight="1">
      <c r="A29" s="180" t="s">
        <v>82</v>
      </c>
      <c r="B29" s="158">
        <v>42</v>
      </c>
      <c r="C29" s="171"/>
      <c r="D29" s="171"/>
      <c r="E29" s="163" t="s">
        <v>83</v>
      </c>
      <c r="F29" s="158">
        <v>111</v>
      </c>
      <c r="G29" s="171"/>
      <c r="H29" s="183"/>
    </row>
    <row r="30" spans="1:8" ht="12" customHeight="1">
      <c r="A30" s="180" t="s">
        <v>84</v>
      </c>
      <c r="B30" s="158">
        <v>43</v>
      </c>
      <c r="C30" s="175">
        <f>C28-C29</f>
        <v>3731432.48</v>
      </c>
      <c r="D30" s="175">
        <f>D28-D29</f>
        <v>100947650.39</v>
      </c>
      <c r="E30" s="185" t="s">
        <v>85</v>
      </c>
      <c r="F30" s="158">
        <v>114</v>
      </c>
      <c r="G30" s="175">
        <f>G20+G27+G29</f>
        <v>118554493.26</v>
      </c>
      <c r="H30" s="184">
        <f>H20+H27+H29</f>
        <v>152783311.75</v>
      </c>
    </row>
    <row r="31" spans="1:8" ht="12" customHeight="1">
      <c r="A31" s="24" t="s">
        <v>86</v>
      </c>
      <c r="B31" s="158">
        <v>44</v>
      </c>
      <c r="C31" s="171"/>
      <c r="D31" s="171"/>
      <c r="E31" s="103" t="s">
        <v>87</v>
      </c>
      <c r="F31" s="22">
        <v>115</v>
      </c>
      <c r="G31" s="186"/>
      <c r="H31" s="187"/>
    </row>
    <row r="32" spans="1:8" ht="12" customHeight="1">
      <c r="A32" s="180" t="s">
        <v>88</v>
      </c>
      <c r="B32" s="158">
        <v>45</v>
      </c>
      <c r="C32" s="164">
        <f>14071400+10000000</f>
        <v>24071400</v>
      </c>
      <c r="D32" s="164">
        <v>24071400</v>
      </c>
      <c r="E32" s="103" t="s">
        <v>89</v>
      </c>
      <c r="F32" s="158"/>
      <c r="G32" s="158"/>
      <c r="H32" s="160"/>
    </row>
    <row r="33" spans="1:8" ht="12" customHeight="1">
      <c r="A33" s="180" t="s">
        <v>90</v>
      </c>
      <c r="B33" s="158">
        <v>46</v>
      </c>
      <c r="C33" s="171"/>
      <c r="D33" s="171"/>
      <c r="E33" s="26" t="s">
        <v>91</v>
      </c>
      <c r="F33" s="188" t="s">
        <v>92</v>
      </c>
      <c r="G33" s="164">
        <v>100000000</v>
      </c>
      <c r="H33" s="165">
        <v>237000000</v>
      </c>
    </row>
    <row r="34" spans="1:8" ht="12" customHeight="1">
      <c r="A34" s="180" t="s">
        <v>93</v>
      </c>
      <c r="B34" s="158">
        <v>50</v>
      </c>
      <c r="C34" s="175">
        <f>C30+C31+C32+C33</f>
        <v>27802832.48</v>
      </c>
      <c r="D34" s="175">
        <f>D30+D31+D32+D33</f>
        <v>125019050.39</v>
      </c>
      <c r="E34" s="26" t="s">
        <v>94</v>
      </c>
      <c r="F34" s="158">
        <v>117</v>
      </c>
      <c r="G34" s="171"/>
      <c r="H34" s="183"/>
    </row>
    <row r="35" spans="1:8" ht="12" customHeight="1">
      <c r="A35" s="178" t="s">
        <v>95</v>
      </c>
      <c r="B35" s="158"/>
      <c r="C35" s="158"/>
      <c r="D35" s="158"/>
      <c r="E35" s="26" t="s">
        <v>96</v>
      </c>
      <c r="F35" s="158">
        <v>118</v>
      </c>
      <c r="G35" s="175">
        <f>G33-G34</f>
        <v>100000000</v>
      </c>
      <c r="H35" s="184">
        <f>H33-H34</f>
        <v>237000000</v>
      </c>
    </row>
    <row r="36" spans="1:8" ht="12" customHeight="1">
      <c r="A36" s="180" t="s">
        <v>97</v>
      </c>
      <c r="B36" s="158">
        <v>51</v>
      </c>
      <c r="C36" s="164"/>
      <c r="D36" s="164">
        <v>27650225.02</v>
      </c>
      <c r="E36" s="163" t="s">
        <v>98</v>
      </c>
      <c r="F36" s="158">
        <v>119</v>
      </c>
      <c r="G36" s="164"/>
      <c r="H36" s="165">
        <v>1820025.14</v>
      </c>
    </row>
    <row r="37" spans="1:8" ht="12" customHeight="1">
      <c r="A37" s="33" t="s">
        <v>99</v>
      </c>
      <c r="B37" s="158">
        <v>52</v>
      </c>
      <c r="C37" s="171"/>
      <c r="D37" s="171"/>
      <c r="E37" s="163" t="s">
        <v>100</v>
      </c>
      <c r="F37" s="158">
        <v>120</v>
      </c>
      <c r="G37" s="164">
        <v>1519230.27</v>
      </c>
      <c r="H37" s="165">
        <v>1519230.27</v>
      </c>
    </row>
    <row r="38" spans="1:8" ht="12" customHeight="1">
      <c r="A38" s="180" t="s">
        <v>101</v>
      </c>
      <c r="B38" s="158">
        <v>53</v>
      </c>
      <c r="C38" s="171"/>
      <c r="D38" s="171"/>
      <c r="E38" s="163" t="s">
        <v>102</v>
      </c>
      <c r="F38" s="158">
        <v>121</v>
      </c>
      <c r="G38" s="164">
        <v>506410.09</v>
      </c>
      <c r="H38" s="165">
        <v>506410.09</v>
      </c>
    </row>
    <row r="39" spans="1:8" ht="12" customHeight="1">
      <c r="A39" s="180" t="s">
        <v>103</v>
      </c>
      <c r="B39" s="158">
        <v>60</v>
      </c>
      <c r="C39" s="175">
        <f>SUM(C36:C38)</f>
        <v>0</v>
      </c>
      <c r="D39" s="175">
        <f>SUM(D36:D38)</f>
        <v>27650225.02</v>
      </c>
      <c r="E39" s="30" t="s">
        <v>104</v>
      </c>
      <c r="F39" s="158">
        <v>122</v>
      </c>
      <c r="G39" s="189">
        <v>8608971.54</v>
      </c>
      <c r="H39" s="190">
        <f>'利润及利润分配表'!C36</f>
        <v>17321289.83</v>
      </c>
    </row>
    <row r="40" spans="1:8" ht="12" customHeight="1">
      <c r="A40" s="178" t="s">
        <v>81</v>
      </c>
      <c r="B40" s="158"/>
      <c r="C40" s="158"/>
      <c r="D40" s="158"/>
      <c r="E40" s="26" t="s">
        <v>105</v>
      </c>
      <c r="F40" s="158">
        <v>123</v>
      </c>
      <c r="G40" s="191"/>
      <c r="H40" s="192"/>
    </row>
    <row r="41" spans="1:8" ht="12" customHeight="1">
      <c r="A41" s="180" t="s">
        <v>106</v>
      </c>
      <c r="B41" s="158">
        <v>61</v>
      </c>
      <c r="C41" s="171"/>
      <c r="D41" s="171"/>
      <c r="E41" s="193" t="s">
        <v>107</v>
      </c>
      <c r="F41" s="158">
        <v>124</v>
      </c>
      <c r="G41" s="175">
        <f>G35+G36+G37+G39+G40</f>
        <v>110128201.81</v>
      </c>
      <c r="H41" s="184">
        <f>H35+H36+H37+H39+H40</f>
        <v>257660545.24</v>
      </c>
    </row>
    <row r="42" spans="1:8" ht="12" customHeight="1">
      <c r="A42" s="194" t="s">
        <v>108</v>
      </c>
      <c r="B42" s="42">
        <v>67</v>
      </c>
      <c r="C42" s="195">
        <f>C20+C24+C34+C39+C41</f>
        <v>228682695.07</v>
      </c>
      <c r="D42" s="195">
        <f>D20+D24+D34+D39+D41</f>
        <v>410443856.99</v>
      </c>
      <c r="E42" s="196" t="s">
        <v>109</v>
      </c>
      <c r="F42" s="197">
        <v>135</v>
      </c>
      <c r="G42" s="198">
        <f>G30+G41+G31</f>
        <v>228682695.07</v>
      </c>
      <c r="H42" s="199">
        <f>H30+H41+H31</f>
        <v>410443856.99</v>
      </c>
    </row>
    <row r="43" spans="1:8" s="3" customFormat="1" ht="12.75" customHeight="1">
      <c r="A43" s="200" t="str">
        <f>CONCATENATE("企业负责人：",'基本信息录入'!E5)</f>
        <v>企业负责人：张三</v>
      </c>
      <c r="B43" s="201"/>
      <c r="C43" s="200"/>
      <c r="D43" s="202"/>
      <c r="E43" s="200" t="str">
        <f>CONCATENATE("财务负责人：",'基本信息录入'!E6)</f>
        <v>财务负责人：李四</v>
      </c>
      <c r="F43" s="201"/>
      <c r="G43" s="200"/>
      <c r="H43" s="200" t="str">
        <f>CONCATENATE("制表人：",'基本信息录入'!E7)</f>
        <v>制表人：王五</v>
      </c>
    </row>
    <row r="44" spans="1:8" s="2" customFormat="1" ht="12" customHeight="1">
      <c r="A44" s="203"/>
      <c r="B44" s="204"/>
      <c r="C44" s="205" t="str">
        <f>IF(C42=G42," ","年初数差额：")</f>
        <v> </v>
      </c>
      <c r="D44" s="206" t="str">
        <f>IF(C42=G42," ",C42-G42)</f>
        <v> </v>
      </c>
      <c r="E44" s="207" t="str">
        <f>IF(AND(C42=G42,D42=H42)," ","资产负债表不平衡！")</f>
        <v> </v>
      </c>
      <c r="F44" s="204"/>
      <c r="H44" s="203"/>
    </row>
    <row r="45" spans="3:4" ht="12" customHeight="1">
      <c r="C45" s="205" t="str">
        <f>IF(D42=H42," ","期末数差额：")</f>
        <v> </v>
      </c>
      <c r="D45" s="206" t="str">
        <f>IF(D42=H42," ",D42-H42)</f>
        <v> </v>
      </c>
    </row>
    <row r="46" spans="1:8" ht="15">
      <c r="A46" s="49"/>
      <c r="B46" s="49"/>
      <c r="C46" s="49"/>
      <c r="F46" s="49"/>
      <c r="G46" s="49"/>
      <c r="H46" s="49"/>
    </row>
    <row r="47" ht="15"/>
    <row r="48" ht="15"/>
    <row r="49" ht="15"/>
    <row r="50" ht="15"/>
    <row r="51" ht="15"/>
    <row r="52" ht="15"/>
  </sheetData>
  <sheetProtection/>
  <mergeCells count="3">
    <mergeCell ref="A1:H1"/>
    <mergeCell ref="A2:C2"/>
    <mergeCell ref="D3:E3"/>
  </mergeCells>
  <conditionalFormatting sqref="C44">
    <cfRule type="cellIs" priority="2" dxfId="0" operator="equal" stopIfTrue="1">
      <formula>"年初数差额："</formula>
    </cfRule>
  </conditionalFormatting>
  <conditionalFormatting sqref="E44">
    <cfRule type="cellIs" priority="1" dxfId="1" operator="equal" stopIfTrue="1">
      <formula>"资产负债表不平衡！"</formula>
    </cfRule>
  </conditionalFormatting>
  <conditionalFormatting sqref="C45">
    <cfRule type="cellIs" priority="3" dxfId="0" operator="equal" stopIfTrue="1">
      <formula>"期末数差额："</formula>
    </cfRule>
  </conditionalFormatting>
  <conditionalFormatting sqref="D44:D45">
    <cfRule type="cellIs" priority="4" dxfId="0" operator="notEqual" stopIfTrue="1">
      <formula>0</formula>
    </cfRule>
  </conditionalFormatting>
  <printOptions horizontalCentered="1"/>
  <pageMargins left="0.55" right="0.35" top="0.39" bottom="0" header="0.51" footer="0.51"/>
  <pageSetup blackAndWhite="1" horizontalDpi="180" verticalDpi="180" orientation="landscape" paperSize="9"/>
  <legacyDrawing r:id="rId2"/>
</worksheet>
</file>

<file path=xl/worksheets/sheet4.xml><?xml version="1.0" encoding="utf-8"?>
<worksheet xmlns="http://schemas.openxmlformats.org/spreadsheetml/2006/main" xmlns:r="http://schemas.openxmlformats.org/officeDocument/2006/relationships">
  <dimension ref="A1:D46"/>
  <sheetViews>
    <sheetView workbookViewId="0" topLeftCell="A19">
      <selection activeCell="C15" sqref="C15"/>
    </sheetView>
  </sheetViews>
  <sheetFormatPr defaultColWidth="9.00390625" defaultRowHeight="14.25"/>
  <cols>
    <col min="1" max="1" width="37.50390625" style="110" customWidth="1"/>
    <col min="2" max="2" width="4.625" style="5" customWidth="1"/>
    <col min="3" max="4" width="18.375" style="5" customWidth="1"/>
  </cols>
  <sheetData>
    <row r="1" spans="1:4" ht="20.25">
      <c r="A1" s="111" t="s">
        <v>25</v>
      </c>
      <c r="B1" s="112"/>
      <c r="C1" s="112"/>
      <c r="D1" s="112"/>
    </row>
    <row r="2" spans="1:4" s="3" customFormat="1" ht="12">
      <c r="A2" s="113" t="s">
        <v>110</v>
      </c>
      <c r="B2" s="113"/>
      <c r="C2" s="113"/>
      <c r="D2" s="113"/>
    </row>
    <row r="3" spans="1:4" s="3" customFormat="1" ht="14.25" customHeight="1">
      <c r="A3" s="114" t="str">
        <f>CONCATENATE("编制单位：",'基本信息录入'!E3)</f>
        <v>编制单位：××公司</v>
      </c>
      <c r="B3" s="115" t="str">
        <f>CONCATENATE(" ",LEFT('基本信息录入'!E4,5),"度")</f>
        <v> 2004年度</v>
      </c>
      <c r="C3" s="115"/>
      <c r="D3" s="113" t="s">
        <v>111</v>
      </c>
    </row>
    <row r="4" spans="1:4" ht="14.25">
      <c r="A4" s="116" t="s">
        <v>112</v>
      </c>
      <c r="B4" s="117" t="s">
        <v>14</v>
      </c>
      <c r="C4" s="117" t="s">
        <v>113</v>
      </c>
      <c r="D4" s="118" t="s">
        <v>114</v>
      </c>
    </row>
    <row r="5" spans="1:4" ht="14.25">
      <c r="A5" s="119" t="s">
        <v>115</v>
      </c>
      <c r="B5" s="120">
        <v>1</v>
      </c>
      <c r="C5" s="91">
        <v>189649379.96</v>
      </c>
      <c r="D5" s="121"/>
    </row>
    <row r="6" spans="1:4" ht="14.25">
      <c r="A6" s="119" t="s">
        <v>116</v>
      </c>
      <c r="B6" s="120">
        <v>2</v>
      </c>
      <c r="C6" s="91">
        <v>148933172.33</v>
      </c>
      <c r="D6" s="121"/>
    </row>
    <row r="7" spans="1:4" ht="14.25">
      <c r="A7" s="119" t="s">
        <v>117</v>
      </c>
      <c r="B7" s="120">
        <v>3</v>
      </c>
      <c r="C7" s="91">
        <v>579130.32</v>
      </c>
      <c r="D7" s="121"/>
    </row>
    <row r="8" spans="1:4" ht="14.25">
      <c r="A8" s="119" t="s">
        <v>118</v>
      </c>
      <c r="B8" s="120">
        <v>4</v>
      </c>
      <c r="C8" s="122">
        <f>C5-C6-C7</f>
        <v>40137077.31</v>
      </c>
      <c r="D8" s="123">
        <f>D5-D6-D7</f>
        <v>0</v>
      </c>
    </row>
    <row r="9" spans="1:4" ht="14.25">
      <c r="A9" s="124" t="s">
        <v>119</v>
      </c>
      <c r="B9" s="120">
        <v>5</v>
      </c>
      <c r="C9" s="91">
        <v>1425</v>
      </c>
      <c r="D9" s="121"/>
    </row>
    <row r="10" spans="1:4" ht="14.25">
      <c r="A10" s="119" t="s">
        <v>120</v>
      </c>
      <c r="B10" s="120">
        <v>6</v>
      </c>
      <c r="C10" s="91">
        <v>4794843.58</v>
      </c>
      <c r="D10" s="121"/>
    </row>
    <row r="11" spans="1:4" ht="14.25">
      <c r="A11" s="119" t="s">
        <v>121</v>
      </c>
      <c r="B11" s="120">
        <v>7</v>
      </c>
      <c r="C11" s="91">
        <v>25289866.71</v>
      </c>
      <c r="D11" s="121"/>
    </row>
    <row r="12" spans="1:4" ht="14.25">
      <c r="A12" s="119" t="s">
        <v>122</v>
      </c>
      <c r="B12" s="120">
        <v>8</v>
      </c>
      <c r="C12" s="91">
        <v>6985120.4</v>
      </c>
      <c r="D12" s="121"/>
    </row>
    <row r="13" spans="1:4" ht="14.25">
      <c r="A13" s="119" t="s">
        <v>123</v>
      </c>
      <c r="B13" s="120">
        <v>9</v>
      </c>
      <c r="C13" s="122">
        <f>C8+C9-C10-C11-C12</f>
        <v>3068671.62</v>
      </c>
      <c r="D13" s="123">
        <f>D8+D9-D10-D11-D12</f>
        <v>0</v>
      </c>
    </row>
    <row r="14" spans="1:4" ht="14.25">
      <c r="A14" s="119" t="s">
        <v>124</v>
      </c>
      <c r="B14" s="120">
        <v>10</v>
      </c>
      <c r="C14" s="91">
        <v>4052008.34</v>
      </c>
      <c r="D14" s="121"/>
    </row>
    <row r="15" spans="1:4" ht="14.25">
      <c r="A15" s="119" t="s">
        <v>125</v>
      </c>
      <c r="B15" s="120">
        <v>11</v>
      </c>
      <c r="C15" s="91">
        <v>1605000</v>
      </c>
      <c r="D15" s="121"/>
    </row>
    <row r="16" spans="1:4" ht="14.25">
      <c r="A16" s="119" t="s">
        <v>126</v>
      </c>
      <c r="B16" s="120">
        <v>12</v>
      </c>
      <c r="C16" s="91">
        <v>117056.76</v>
      </c>
      <c r="D16" s="121"/>
    </row>
    <row r="17" spans="1:4" ht="14.25">
      <c r="A17" s="119" t="s">
        <v>127</v>
      </c>
      <c r="B17" s="120">
        <v>13</v>
      </c>
      <c r="C17" s="91">
        <v>45552.43</v>
      </c>
      <c r="D17" s="121"/>
    </row>
    <row r="18" spans="1:4" ht="14.25">
      <c r="A18" s="119" t="s">
        <v>128</v>
      </c>
      <c r="B18" s="120">
        <v>14</v>
      </c>
      <c r="C18" s="122">
        <f>C13+C14+C15+C16-C17</f>
        <v>8797184.29</v>
      </c>
      <c r="D18" s="123">
        <f>D13+D14+D15+D16-D17</f>
        <v>0</v>
      </c>
    </row>
    <row r="19" spans="1:4" ht="14.25">
      <c r="A19" s="119" t="s">
        <v>129</v>
      </c>
      <c r="B19" s="120">
        <v>15</v>
      </c>
      <c r="C19" s="91">
        <v>84866</v>
      </c>
      <c r="D19" s="125"/>
    </row>
    <row r="20" spans="1:4" ht="14.25">
      <c r="A20" s="119" t="s">
        <v>130</v>
      </c>
      <c r="B20" s="120">
        <v>16</v>
      </c>
      <c r="C20" s="91"/>
      <c r="D20" s="121"/>
    </row>
    <row r="21" spans="1:4" ht="14.25">
      <c r="A21" s="119" t="s">
        <v>131</v>
      </c>
      <c r="B21" s="120">
        <v>17</v>
      </c>
      <c r="C21" s="122">
        <f>C18-C19-C20</f>
        <v>8712318.29</v>
      </c>
      <c r="D21" s="123">
        <f>D18-D19-D20</f>
        <v>0</v>
      </c>
    </row>
    <row r="22" spans="1:4" ht="14.25">
      <c r="A22" s="126" t="s">
        <v>132</v>
      </c>
      <c r="B22" s="120">
        <v>18</v>
      </c>
      <c r="C22" s="122">
        <f>'资产负债表'!G39</f>
        <v>8608971.54</v>
      </c>
      <c r="D22" s="121"/>
    </row>
    <row r="23" spans="1:4" ht="14.25">
      <c r="A23" s="126" t="s">
        <v>133</v>
      </c>
      <c r="B23" s="120">
        <v>19</v>
      </c>
      <c r="C23" s="91"/>
      <c r="D23" s="121"/>
    </row>
    <row r="24" spans="1:4" ht="14.25">
      <c r="A24" s="126" t="s">
        <v>134</v>
      </c>
      <c r="B24" s="120">
        <v>20</v>
      </c>
      <c r="C24" s="122">
        <f>C21+C22+C23</f>
        <v>17321289.83</v>
      </c>
      <c r="D24" s="123">
        <f>D21+D22+D23</f>
        <v>0</v>
      </c>
    </row>
    <row r="25" spans="1:4" ht="14.25">
      <c r="A25" s="126" t="s">
        <v>135</v>
      </c>
      <c r="B25" s="120">
        <v>21</v>
      </c>
      <c r="C25" s="91"/>
      <c r="D25" s="121"/>
    </row>
    <row r="26" spans="1:4" ht="14.25">
      <c r="A26" s="126" t="s">
        <v>136</v>
      </c>
      <c r="B26" s="120">
        <v>22</v>
      </c>
      <c r="C26" s="91"/>
      <c r="D26" s="121"/>
    </row>
    <row r="27" spans="1:4" ht="14.25">
      <c r="A27" s="126" t="s">
        <v>137</v>
      </c>
      <c r="B27" s="120">
        <v>23</v>
      </c>
      <c r="C27" s="91"/>
      <c r="D27" s="127"/>
    </row>
    <row r="28" spans="1:4" ht="14.25">
      <c r="A28" s="126" t="s">
        <v>138</v>
      </c>
      <c r="B28" s="120">
        <v>24</v>
      </c>
      <c r="C28" s="91"/>
      <c r="D28" s="121"/>
    </row>
    <row r="29" spans="1:4" ht="14.25">
      <c r="A29" s="126" t="s">
        <v>139</v>
      </c>
      <c r="B29" s="120">
        <v>25</v>
      </c>
      <c r="C29" s="91"/>
      <c r="D29" s="121"/>
    </row>
    <row r="30" spans="1:4" ht="14.25">
      <c r="A30" s="126" t="s">
        <v>140</v>
      </c>
      <c r="B30" s="120">
        <v>26</v>
      </c>
      <c r="C30" s="91"/>
      <c r="D30" s="121"/>
    </row>
    <row r="31" spans="1:4" ht="14.25">
      <c r="A31" s="126" t="s">
        <v>141</v>
      </c>
      <c r="B31" s="120">
        <v>27</v>
      </c>
      <c r="C31" s="122">
        <f>C24-C25-C26-C27-C28-C29-C30</f>
        <v>17321289.83</v>
      </c>
      <c r="D31" s="123">
        <f>D24-D25-D26-D27-D28-D29-D30</f>
        <v>0</v>
      </c>
    </row>
    <row r="32" spans="1:4" ht="14.25">
      <c r="A32" s="126" t="s">
        <v>142</v>
      </c>
      <c r="B32" s="120">
        <v>28</v>
      </c>
      <c r="C32" s="91"/>
      <c r="D32" s="121"/>
    </row>
    <row r="33" spans="1:4" ht="14.25">
      <c r="A33" s="126" t="s">
        <v>143</v>
      </c>
      <c r="B33" s="120">
        <v>29</v>
      </c>
      <c r="C33" s="91"/>
      <c r="D33" s="121"/>
    </row>
    <row r="34" spans="1:4" ht="14.25">
      <c r="A34" s="126" t="s">
        <v>144</v>
      </c>
      <c r="B34" s="120">
        <v>30</v>
      </c>
      <c r="C34" s="91"/>
      <c r="D34" s="121"/>
    </row>
    <row r="35" spans="1:4" ht="14.25">
      <c r="A35" s="126" t="s">
        <v>145</v>
      </c>
      <c r="B35" s="120">
        <v>31</v>
      </c>
      <c r="C35" s="91"/>
      <c r="D35" s="121"/>
    </row>
    <row r="36" spans="1:4" ht="14.25">
      <c r="A36" s="128" t="s">
        <v>146</v>
      </c>
      <c r="B36" s="129">
        <v>32</v>
      </c>
      <c r="C36" s="130">
        <f>C31-C32-C33-C34-C35</f>
        <v>17321289.83</v>
      </c>
      <c r="D36" s="131">
        <f>D31-D32-D33-D34-D35</f>
        <v>0</v>
      </c>
    </row>
    <row r="37" spans="1:4" ht="14.25">
      <c r="A37" s="132"/>
      <c r="B37" s="133"/>
      <c r="C37" s="134"/>
      <c r="D37" s="135"/>
    </row>
    <row r="38" spans="1:4" ht="14.25">
      <c r="A38" s="136" t="s">
        <v>147</v>
      </c>
      <c r="B38" s="137"/>
      <c r="C38" s="138"/>
      <c r="D38" s="138"/>
    </row>
    <row r="39" spans="1:4" ht="14.25">
      <c r="A39" s="116" t="s">
        <v>148</v>
      </c>
      <c r="B39" s="117" t="s">
        <v>14</v>
      </c>
      <c r="C39" s="139" t="s">
        <v>113</v>
      </c>
      <c r="D39" s="140" t="s">
        <v>114</v>
      </c>
    </row>
    <row r="40" spans="1:4" ht="14.25">
      <c r="A40" s="126" t="s">
        <v>149</v>
      </c>
      <c r="B40" s="120">
        <v>1</v>
      </c>
      <c r="C40" s="141"/>
      <c r="D40" s="142"/>
    </row>
    <row r="41" spans="1:4" ht="14.25">
      <c r="A41" s="126" t="s">
        <v>150</v>
      </c>
      <c r="B41" s="120">
        <v>2</v>
      </c>
      <c r="C41" s="141"/>
      <c r="D41" s="142"/>
    </row>
    <row r="42" spans="1:4" ht="14.25">
      <c r="A42" s="126" t="s">
        <v>151</v>
      </c>
      <c r="B42" s="120">
        <v>3</v>
      </c>
      <c r="C42" s="141"/>
      <c r="D42" s="142"/>
    </row>
    <row r="43" spans="1:4" ht="14.25">
      <c r="A43" s="126" t="s">
        <v>152</v>
      </c>
      <c r="B43" s="120">
        <v>4</v>
      </c>
      <c r="C43" s="141"/>
      <c r="D43" s="142"/>
    </row>
    <row r="44" spans="1:4" ht="14.25">
      <c r="A44" s="126" t="s">
        <v>153</v>
      </c>
      <c r="B44" s="120">
        <v>5</v>
      </c>
      <c r="C44" s="141"/>
      <c r="D44" s="142"/>
    </row>
    <row r="45" spans="1:4" ht="14.25">
      <c r="A45" s="128" t="s">
        <v>154</v>
      </c>
      <c r="B45" s="129">
        <v>6</v>
      </c>
      <c r="C45" s="143"/>
      <c r="D45" s="144"/>
    </row>
    <row r="46" spans="1:4" s="3" customFormat="1" ht="14.25" customHeight="1">
      <c r="A46" s="145" t="str">
        <f>CONCATENATE("企业负责人：",'基本信息录入'!E5)</f>
        <v>企业负责人：张三</v>
      </c>
      <c r="B46" s="46" t="str">
        <f>CONCATENATE("财务负责人：",'基本信息录入'!E6)</f>
        <v>财务负责人：李四</v>
      </c>
      <c r="C46" s="46"/>
      <c r="D46" s="11" t="str">
        <f>CONCATENATE("制表人：",'基本信息录入'!E7)</f>
        <v>制表人：王五</v>
      </c>
    </row>
  </sheetData>
  <sheetProtection/>
  <mergeCells count="4">
    <mergeCell ref="A1:D1"/>
    <mergeCell ref="A2:D2"/>
    <mergeCell ref="B3:C3"/>
    <mergeCell ref="B46:C46"/>
  </mergeCells>
  <printOptions horizontalCentered="1"/>
  <pageMargins left="0.55" right="0.35" top="0.79" bottom="0.59" header="0.51" footer="0.51"/>
  <pageSetup blackAndWhite="1" horizontalDpi="180" verticalDpi="180" orientation="portrait" paperSize="9"/>
</worksheet>
</file>

<file path=xl/worksheets/sheet5.xml><?xml version="1.0" encoding="utf-8"?>
<worksheet xmlns="http://schemas.openxmlformats.org/spreadsheetml/2006/main" xmlns:r="http://schemas.openxmlformats.org/officeDocument/2006/relationships">
  <dimension ref="A1:E63"/>
  <sheetViews>
    <sheetView workbookViewId="0" topLeftCell="A1">
      <selection activeCell="C21" sqref="C21"/>
    </sheetView>
  </sheetViews>
  <sheetFormatPr defaultColWidth="9.00390625" defaultRowHeight="14.25"/>
  <cols>
    <col min="1" max="1" width="3.50390625" style="50" customWidth="1"/>
    <col min="2" max="2" width="46.25390625" style="4" customWidth="1"/>
    <col min="3" max="3" width="16.625" style="54" customWidth="1"/>
    <col min="4" max="4" width="8.625" style="55" customWidth="1"/>
    <col min="5" max="5" width="22.875" style="0" customWidth="1"/>
  </cols>
  <sheetData>
    <row r="1" spans="1:4" ht="20.25" customHeight="1">
      <c r="A1" s="56" t="s">
        <v>155</v>
      </c>
      <c r="B1" s="57"/>
      <c r="C1" s="58"/>
      <c r="D1" s="59"/>
    </row>
    <row r="2" spans="1:4" s="53" customFormat="1" ht="13.5" customHeight="1">
      <c r="A2" s="16" t="s">
        <v>156</v>
      </c>
      <c r="B2" s="17" t="s">
        <v>157</v>
      </c>
      <c r="C2" s="60" t="s">
        <v>158</v>
      </c>
      <c r="D2" s="61"/>
    </row>
    <row r="3" spans="1:4" ht="13.5" customHeight="1">
      <c r="A3" s="62">
        <v>1</v>
      </c>
      <c r="B3" s="63" t="s">
        <v>159</v>
      </c>
      <c r="C3" s="64">
        <v>4245563.65</v>
      </c>
      <c r="D3" s="65"/>
    </row>
    <row r="4" spans="1:4" ht="13.5" customHeight="1">
      <c r="A4" s="62"/>
      <c r="B4" s="66" t="s">
        <v>160</v>
      </c>
      <c r="C4" s="64"/>
      <c r="D4" s="65"/>
    </row>
    <row r="5" spans="1:4" ht="13.5" customHeight="1">
      <c r="A5" s="62"/>
      <c r="B5" s="66" t="s">
        <v>161</v>
      </c>
      <c r="C5" s="67"/>
      <c r="D5" s="65"/>
    </row>
    <row r="6" spans="1:4" ht="13.5" customHeight="1">
      <c r="A6" s="62"/>
      <c r="B6" s="66" t="s">
        <v>162</v>
      </c>
      <c r="C6" s="67"/>
      <c r="D6" s="65"/>
    </row>
    <row r="7" spans="1:4" ht="13.5" customHeight="1">
      <c r="A7" s="62"/>
      <c r="B7" s="66" t="s">
        <v>163</v>
      </c>
      <c r="C7" s="67"/>
      <c r="D7" s="65"/>
    </row>
    <row r="8" spans="1:4" ht="13.5" customHeight="1">
      <c r="A8" s="62"/>
      <c r="B8" s="66" t="s">
        <v>164</v>
      </c>
      <c r="C8" s="67"/>
      <c r="D8" s="65"/>
    </row>
    <row r="9" spans="1:4" ht="13.5" customHeight="1">
      <c r="A9" s="62"/>
      <c r="B9" s="63" t="s">
        <v>165</v>
      </c>
      <c r="C9" s="67"/>
      <c r="D9" s="65"/>
    </row>
    <row r="10" spans="1:4" ht="13.5" customHeight="1">
      <c r="A10" s="62"/>
      <c r="B10" s="68" t="s">
        <v>166</v>
      </c>
      <c r="C10" s="69">
        <f>SUM(C3:C9)</f>
        <v>4245563.65</v>
      </c>
      <c r="D10" s="70" t="s">
        <v>167</v>
      </c>
    </row>
    <row r="11" spans="1:4" ht="13.5" customHeight="1">
      <c r="A11" s="62">
        <v>2</v>
      </c>
      <c r="B11" s="71" t="s">
        <v>168</v>
      </c>
      <c r="C11" s="64">
        <v>188656356.68</v>
      </c>
      <c r="D11" s="72">
        <v>0.17</v>
      </c>
    </row>
    <row r="12" spans="1:4" ht="13.5" customHeight="1">
      <c r="A12" s="62"/>
      <c r="B12" s="71" t="s">
        <v>169</v>
      </c>
      <c r="C12" s="64">
        <v>754635.76</v>
      </c>
      <c r="D12" s="72">
        <v>0.13</v>
      </c>
    </row>
    <row r="13" spans="1:4" ht="13.5" customHeight="1">
      <c r="A13" s="62"/>
      <c r="B13" s="71" t="s">
        <v>170</v>
      </c>
      <c r="C13" s="64">
        <v>154753.32</v>
      </c>
      <c r="D13" s="72">
        <v>0.06</v>
      </c>
    </row>
    <row r="14" spans="1:4" ht="13.5" customHeight="1">
      <c r="A14" s="62"/>
      <c r="B14" s="71" t="s">
        <v>171</v>
      </c>
      <c r="C14" s="64">
        <v>83634.2</v>
      </c>
      <c r="D14" s="72">
        <v>0.04</v>
      </c>
    </row>
    <row r="15" spans="1:5" ht="13.5" customHeight="1">
      <c r="A15" s="62"/>
      <c r="B15" s="73" t="s">
        <v>172</v>
      </c>
      <c r="C15" s="64"/>
      <c r="D15" s="72"/>
      <c r="E15" s="74" t="s">
        <v>173</v>
      </c>
    </row>
    <row r="16" spans="1:5" ht="13.5" customHeight="1">
      <c r="A16" s="62"/>
      <c r="B16" s="75" t="s">
        <v>174</v>
      </c>
      <c r="C16" s="76">
        <f>C11*D11+C12*D12+C13*D13+C14*D14</f>
        <v>32182313.85</v>
      </c>
      <c r="D16" s="72"/>
      <c r="E16" s="77" t="str">
        <f>IF(SUM(C11:C15)='利润及利润分配表'!C5," ","主营业务收入合计与利润表不符！")</f>
        <v> </v>
      </c>
    </row>
    <row r="17" spans="1:4" ht="13.5" customHeight="1">
      <c r="A17" s="62"/>
      <c r="B17" s="71" t="s">
        <v>175</v>
      </c>
      <c r="C17" s="64">
        <v>148358204.19</v>
      </c>
      <c r="D17" s="72">
        <v>0.17</v>
      </c>
    </row>
    <row r="18" spans="1:4" ht="13.5" customHeight="1">
      <c r="A18" s="62"/>
      <c r="B18" s="71" t="s">
        <v>176</v>
      </c>
      <c r="C18" s="64">
        <v>574968.14</v>
      </c>
      <c r="D18" s="72">
        <v>0.13</v>
      </c>
    </row>
    <row r="19" spans="1:4" ht="13.5" customHeight="1">
      <c r="A19" s="62"/>
      <c r="B19" s="73" t="s">
        <v>177</v>
      </c>
      <c r="C19" s="64"/>
      <c r="D19" s="72"/>
    </row>
    <row r="20" spans="1:5" ht="13.5" customHeight="1">
      <c r="A20" s="62"/>
      <c r="B20" s="73" t="s">
        <v>178</v>
      </c>
      <c r="C20" s="64"/>
      <c r="D20" s="72"/>
      <c r="E20" s="74" t="str">
        <f>IF(SUM(C17:C20)='利润及利润分配表'!C6," ","主营业务成本合计与利润表不符！")</f>
        <v> </v>
      </c>
    </row>
    <row r="21" spans="1:5" ht="13.5" customHeight="1">
      <c r="A21" s="62"/>
      <c r="B21" s="71" t="s">
        <v>179</v>
      </c>
      <c r="C21" s="64">
        <v>41965308.77</v>
      </c>
      <c r="D21" s="72">
        <v>0.17</v>
      </c>
      <c r="E21" s="78"/>
    </row>
    <row r="22" spans="1:5" ht="13.5" customHeight="1">
      <c r="A22" s="62"/>
      <c r="B22" s="71" t="s">
        <v>180</v>
      </c>
      <c r="C22" s="64">
        <v>882868.75</v>
      </c>
      <c r="D22" s="72">
        <v>0.13</v>
      </c>
      <c r="E22" s="79"/>
    </row>
    <row r="23" spans="1:5" ht="13.5" customHeight="1">
      <c r="A23" s="62"/>
      <c r="B23" s="73" t="s">
        <v>181</v>
      </c>
      <c r="C23" s="64"/>
      <c r="D23" s="72"/>
      <c r="E23" s="80" t="str">
        <f>IF(SUM(C21:C23)='资产负债表'!D15-'资产负债表'!C15," ","存货增加额与资产负债表不符！")</f>
        <v> </v>
      </c>
    </row>
    <row r="24" spans="1:4" ht="13.5" customHeight="1">
      <c r="A24" s="62"/>
      <c r="B24" s="75" t="s">
        <v>182</v>
      </c>
      <c r="C24" s="81">
        <f>C17*D17+C18*D18+C21*D21+C22*D22</f>
        <v>32544516</v>
      </c>
      <c r="D24" s="82"/>
    </row>
    <row r="25" spans="1:4" ht="13.5" customHeight="1">
      <c r="A25" s="62"/>
      <c r="B25" s="83" t="s">
        <v>183</v>
      </c>
      <c r="C25" s="76">
        <f>C16-C24</f>
        <v>-362202.15</v>
      </c>
      <c r="D25" s="82"/>
    </row>
    <row r="26" spans="1:4" ht="13.5" customHeight="1">
      <c r="A26" s="62"/>
      <c r="B26" s="83" t="s">
        <v>184</v>
      </c>
      <c r="C26" s="76">
        <f>'利润及利润分配表'!C7</f>
        <v>579130.32</v>
      </c>
      <c r="D26" s="82"/>
    </row>
    <row r="27" spans="1:4" ht="13.5" customHeight="1">
      <c r="A27" s="62"/>
      <c r="B27" s="83" t="s">
        <v>185</v>
      </c>
      <c r="C27" s="76">
        <f>'利润及利润分配表'!C18*D27</f>
        <v>1319577.64</v>
      </c>
      <c r="D27" s="84">
        <v>0.15</v>
      </c>
    </row>
    <row r="28" spans="1:4" ht="13.5" customHeight="1">
      <c r="A28" s="62"/>
      <c r="B28" s="85" t="s">
        <v>186</v>
      </c>
      <c r="C28" s="86">
        <v>2731.17</v>
      </c>
      <c r="D28" s="65"/>
    </row>
    <row r="29" spans="1:4" ht="13.5" customHeight="1">
      <c r="A29" s="62"/>
      <c r="B29" s="83" t="s">
        <v>187</v>
      </c>
      <c r="C29" s="87"/>
      <c r="D29" s="65"/>
    </row>
    <row r="30" spans="1:4" ht="13.5" customHeight="1">
      <c r="A30" s="62"/>
      <c r="B30" s="88" t="s">
        <v>188</v>
      </c>
      <c r="C30" s="69">
        <f>(C25+C26+C27+C28+C29)-('资产负债表'!H13+'资产负债表'!H14-'资产负债表'!G13-'资产负债表'!G14)</f>
        <v>3474036.13</v>
      </c>
      <c r="D30" s="65"/>
    </row>
    <row r="31" spans="1:4" ht="13.5" customHeight="1">
      <c r="A31" s="62">
        <v>3</v>
      </c>
      <c r="B31" s="89" t="s">
        <v>189</v>
      </c>
      <c r="C31" s="69">
        <f>SUM(C32:C36)</f>
        <v>1605000</v>
      </c>
      <c r="D31" s="65"/>
    </row>
    <row r="32" spans="1:4" ht="13.5" customHeight="1">
      <c r="A32" s="62"/>
      <c r="B32" s="90" t="s">
        <v>190</v>
      </c>
      <c r="C32" s="87"/>
      <c r="D32" s="65"/>
    </row>
    <row r="33" spans="1:4" ht="13.5" customHeight="1">
      <c r="A33" s="62"/>
      <c r="B33" s="90" t="s">
        <v>191</v>
      </c>
      <c r="C33" s="87"/>
      <c r="D33" s="65"/>
    </row>
    <row r="34" spans="1:4" ht="13.5" customHeight="1">
      <c r="A34" s="62"/>
      <c r="B34" s="90" t="s">
        <v>192</v>
      </c>
      <c r="C34" s="87"/>
      <c r="D34" s="65"/>
    </row>
    <row r="35" spans="1:4" ht="13.5" customHeight="1">
      <c r="A35" s="62"/>
      <c r="B35" s="90" t="s">
        <v>193</v>
      </c>
      <c r="C35" s="91">
        <v>1605000</v>
      </c>
      <c r="D35" s="65"/>
    </row>
    <row r="36" spans="1:4" ht="13.5" customHeight="1">
      <c r="A36" s="62"/>
      <c r="B36" s="90" t="s">
        <v>194</v>
      </c>
      <c r="C36" s="87"/>
      <c r="D36" s="65"/>
    </row>
    <row r="37" spans="1:4" ht="13.5" customHeight="1">
      <c r="A37" s="62">
        <v>4</v>
      </c>
      <c r="B37" s="92" t="s">
        <v>195</v>
      </c>
      <c r="C37" s="69">
        <f>C38+C39+C42</f>
        <v>7039957.5</v>
      </c>
      <c r="D37" s="65"/>
    </row>
    <row r="38" spans="1:4" ht="13.5" customHeight="1">
      <c r="A38" s="62"/>
      <c r="B38" s="63" t="s">
        <v>196</v>
      </c>
      <c r="C38" s="87"/>
      <c r="D38" s="65"/>
    </row>
    <row r="39" spans="1:4" ht="13.5" customHeight="1">
      <c r="A39" s="62"/>
      <c r="B39" s="63" t="s">
        <v>197</v>
      </c>
      <c r="C39" s="87"/>
      <c r="D39" s="65"/>
    </row>
    <row r="40" spans="1:4" ht="13.5" customHeight="1">
      <c r="A40" s="62"/>
      <c r="B40" s="26" t="s">
        <v>198</v>
      </c>
      <c r="C40" s="87">
        <v>7039957.5</v>
      </c>
      <c r="D40" s="65"/>
    </row>
    <row r="41" spans="1:4" ht="13.5" customHeight="1">
      <c r="A41" s="62"/>
      <c r="B41" s="26" t="s">
        <v>199</v>
      </c>
      <c r="C41" s="87"/>
      <c r="D41" s="65"/>
    </row>
    <row r="42" spans="1:4" ht="13.5" customHeight="1">
      <c r="A42" s="62"/>
      <c r="B42" s="63" t="s">
        <v>200</v>
      </c>
      <c r="C42" s="76">
        <f>C40-C41</f>
        <v>7039957.5</v>
      </c>
      <c r="D42" s="65"/>
    </row>
    <row r="43" spans="1:4" ht="13.5" customHeight="1">
      <c r="A43" s="93">
        <v>5</v>
      </c>
      <c r="B43" s="94" t="s">
        <v>201</v>
      </c>
      <c r="C43" s="95">
        <f>SUM(C44:C51)</f>
        <v>140920.85</v>
      </c>
      <c r="D43" s="96" t="s">
        <v>202</v>
      </c>
    </row>
    <row r="44" spans="1:4" ht="13.5" customHeight="1">
      <c r="A44" s="93"/>
      <c r="B44" s="63" t="s">
        <v>203</v>
      </c>
      <c r="C44" s="76">
        <f>('资产负债表'!D11+'资产负债表'!D12-'资产负债表'!C11-'资产负债表'!C12)*'表外数据录入'!D44/(1-'表外数据录入'!D44)</f>
        <v>140920.85</v>
      </c>
      <c r="D44" s="97">
        <v>0.005</v>
      </c>
    </row>
    <row r="45" spans="1:4" ht="13.5" customHeight="1">
      <c r="A45" s="93"/>
      <c r="B45" s="98" t="s">
        <v>204</v>
      </c>
      <c r="C45" s="99"/>
      <c r="D45" s="100"/>
    </row>
    <row r="46" spans="1:4" ht="13.5" customHeight="1">
      <c r="A46" s="93"/>
      <c r="B46" s="98" t="s">
        <v>205</v>
      </c>
      <c r="C46" s="99"/>
      <c r="D46" s="100"/>
    </row>
    <row r="47" spans="1:4" ht="13.5" customHeight="1">
      <c r="A47" s="93"/>
      <c r="B47" s="98" t="s">
        <v>206</v>
      </c>
      <c r="C47" s="99"/>
      <c r="D47" s="100"/>
    </row>
    <row r="48" spans="1:4" ht="13.5" customHeight="1">
      <c r="A48" s="93"/>
      <c r="B48" s="98" t="s">
        <v>207</v>
      </c>
      <c r="C48" s="101">
        <f>'资产负债表'!D29-'资产负债表'!C29</f>
        <v>0</v>
      </c>
      <c r="D48" s="100"/>
    </row>
    <row r="49" spans="1:4" ht="13.5" customHeight="1">
      <c r="A49" s="93"/>
      <c r="B49" s="98" t="s">
        <v>208</v>
      </c>
      <c r="C49" s="99"/>
      <c r="D49" s="100"/>
    </row>
    <row r="50" spans="1:4" ht="13.5" customHeight="1">
      <c r="A50" s="93"/>
      <c r="B50" s="98" t="s">
        <v>209</v>
      </c>
      <c r="C50" s="99"/>
      <c r="D50" s="100"/>
    </row>
    <row r="51" spans="1:4" ht="13.5" customHeight="1">
      <c r="A51" s="93"/>
      <c r="B51" s="98" t="s">
        <v>210</v>
      </c>
      <c r="C51" s="99"/>
      <c r="D51" s="102"/>
    </row>
    <row r="52" spans="1:4" ht="13.5" customHeight="1">
      <c r="A52" s="62">
        <v>6</v>
      </c>
      <c r="B52" s="103" t="s">
        <v>211</v>
      </c>
      <c r="C52" s="87"/>
      <c r="D52" s="65"/>
    </row>
    <row r="53" spans="1:4" ht="13.5" customHeight="1">
      <c r="A53" s="62">
        <v>7</v>
      </c>
      <c r="B53" s="103" t="s">
        <v>212</v>
      </c>
      <c r="C53" s="87"/>
      <c r="D53" s="65"/>
    </row>
    <row r="54" spans="1:4" ht="13.5" customHeight="1">
      <c r="A54" s="62">
        <v>8</v>
      </c>
      <c r="B54" s="103" t="s">
        <v>213</v>
      </c>
      <c r="C54" s="87"/>
      <c r="D54" s="65"/>
    </row>
    <row r="55" spans="1:4" ht="13.5" customHeight="1">
      <c r="A55" s="62">
        <v>9</v>
      </c>
      <c r="B55" s="104" t="s">
        <v>214</v>
      </c>
      <c r="C55" s="87">
        <v>45552.43</v>
      </c>
      <c r="D55" s="65"/>
    </row>
    <row r="56" spans="1:4" ht="13.5" customHeight="1">
      <c r="A56" s="62">
        <v>10</v>
      </c>
      <c r="B56" s="103" t="s">
        <v>215</v>
      </c>
      <c r="C56" s="87"/>
      <c r="D56" s="65"/>
    </row>
    <row r="57" spans="1:4" ht="13.5" customHeight="1">
      <c r="A57" s="62">
        <v>11</v>
      </c>
      <c r="B57" s="103" t="s">
        <v>216</v>
      </c>
      <c r="C57" s="87"/>
      <c r="D57" s="65"/>
    </row>
    <row r="58" spans="1:4" ht="13.5" customHeight="1">
      <c r="A58" s="62"/>
      <c r="B58" s="103" t="s">
        <v>217</v>
      </c>
      <c r="C58" s="87"/>
      <c r="D58" s="65"/>
    </row>
    <row r="59" spans="1:4" ht="13.5" customHeight="1">
      <c r="A59" s="62"/>
      <c r="B59" s="105" t="s">
        <v>218</v>
      </c>
      <c r="C59" s="69">
        <f>SUM(C57:C58)</f>
        <v>0</v>
      </c>
      <c r="D59" s="65"/>
    </row>
    <row r="60" spans="1:4" ht="13.5" customHeight="1">
      <c r="A60" s="62">
        <v>12</v>
      </c>
      <c r="B60" s="103" t="s">
        <v>219</v>
      </c>
      <c r="C60" s="87"/>
      <c r="D60" s="65"/>
    </row>
    <row r="61" spans="1:4" ht="13.5" customHeight="1">
      <c r="A61" s="62">
        <v>13</v>
      </c>
      <c r="B61" s="103" t="s">
        <v>220</v>
      </c>
      <c r="C61" s="87"/>
      <c r="D61" s="65"/>
    </row>
    <row r="62" spans="1:3" ht="13.5" customHeight="1">
      <c r="A62" s="62">
        <v>14</v>
      </c>
      <c r="B62" s="103" t="s">
        <v>221</v>
      </c>
      <c r="C62" s="106"/>
    </row>
    <row r="63" spans="1:3" ht="13.5" customHeight="1">
      <c r="A63" s="107">
        <v>15</v>
      </c>
      <c r="B63" s="108" t="s">
        <v>222</v>
      </c>
      <c r="C63" s="109"/>
    </row>
  </sheetData>
  <sheetProtection/>
  <mergeCells count="1">
    <mergeCell ref="A1:C1"/>
  </mergeCells>
  <conditionalFormatting sqref="E16">
    <cfRule type="cellIs" priority="1" dxfId="1" operator="equal" stopIfTrue="1">
      <formula>"主营业务收入合计与利润表不符！"</formula>
    </cfRule>
  </conditionalFormatting>
  <conditionalFormatting sqref="E20">
    <cfRule type="cellIs" priority="2" dxfId="1" operator="equal" stopIfTrue="1">
      <formula>"主营业务成本合计与利润表不符！"</formula>
    </cfRule>
  </conditionalFormatting>
  <conditionalFormatting sqref="E23">
    <cfRule type="cellIs" priority="3" dxfId="1" operator="equal" stopIfTrue="1">
      <formula>"存货增加额与资产负债表不符！"</formula>
    </cfRule>
  </conditionalFormatting>
  <printOptions horizontalCentered="1"/>
  <pageMargins left="0" right="0" top="0.39" bottom="0.2" header="0.51" footer="0.51"/>
  <pageSetup blackAndWhite="1" horizontalDpi="180" verticalDpi="180" orientation="portrait" paperSize="9"/>
  <legacyDrawing r:id="rId2"/>
</worksheet>
</file>

<file path=xl/worksheets/sheet6.xml><?xml version="1.0" encoding="utf-8"?>
<worksheet xmlns="http://schemas.openxmlformats.org/spreadsheetml/2006/main" xmlns:r="http://schemas.openxmlformats.org/officeDocument/2006/relationships">
  <dimension ref="A1:L343"/>
  <sheetViews>
    <sheetView tabSelected="1" zoomScale="80" zoomScaleNormal="80" workbookViewId="0" topLeftCell="A1">
      <selection activeCell="H46" sqref="H46"/>
    </sheetView>
  </sheetViews>
  <sheetFormatPr defaultColWidth="9.00390625" defaultRowHeight="14.25"/>
  <cols>
    <col min="1" max="1" width="41.50390625" style="5" customWidth="1"/>
    <col min="2" max="2" width="4.50390625" style="5" customWidth="1"/>
    <col min="3" max="3" width="16.625" style="5" customWidth="1"/>
    <col min="4" max="4" width="43.625" style="5" customWidth="1"/>
    <col min="5" max="5" width="4.00390625" style="5" customWidth="1"/>
    <col min="6" max="6" width="16.625" style="5" customWidth="1"/>
    <col min="7" max="12" width="9.00390625" style="5" customWidth="1"/>
  </cols>
  <sheetData>
    <row r="1" spans="1:12" s="1" customFormat="1" ht="21.75" customHeight="1">
      <c r="A1" s="6" t="s">
        <v>223</v>
      </c>
      <c r="B1" s="7"/>
      <c r="C1" s="7"/>
      <c r="D1" s="7"/>
      <c r="E1" s="7"/>
      <c r="F1" s="7"/>
      <c r="G1" s="8"/>
      <c r="H1" s="8"/>
      <c r="I1" s="8"/>
      <c r="J1" s="8"/>
      <c r="K1" s="8"/>
      <c r="L1" s="8"/>
    </row>
    <row r="2" spans="1:12" s="2" customFormat="1" ht="13.5" customHeight="1">
      <c r="A2" s="9"/>
      <c r="B2" s="9"/>
      <c r="C2" s="10" t="s">
        <v>224</v>
      </c>
      <c r="D2" s="11"/>
      <c r="E2" s="11"/>
      <c r="F2" s="12" t="s">
        <v>225</v>
      </c>
      <c r="G2" s="13"/>
      <c r="H2" s="13"/>
      <c r="I2" s="13"/>
      <c r="J2" s="13"/>
      <c r="K2" s="13"/>
      <c r="L2" s="13"/>
    </row>
    <row r="3" spans="1:12" s="2" customFormat="1" ht="13.5" customHeight="1">
      <c r="A3" s="14" t="str">
        <f>CONCATENATE("编制单位：",'基本信息录入'!E3)</f>
        <v>编制单位：××公司</v>
      </c>
      <c r="B3" s="10"/>
      <c r="C3" s="15" t="str">
        <f>CONCATENATE("                                    ",LEFT('基本信息录入'!E4,5),"度")</f>
        <v>                                    2004年度</v>
      </c>
      <c r="D3" s="15"/>
      <c r="E3" s="11"/>
      <c r="F3" s="12" t="s">
        <v>226</v>
      </c>
      <c r="G3" s="13"/>
      <c r="H3" s="13"/>
      <c r="I3" s="13"/>
      <c r="J3" s="13"/>
      <c r="K3" s="13"/>
      <c r="L3" s="13"/>
    </row>
    <row r="4" spans="1:12" s="2" customFormat="1" ht="13.5" customHeight="1">
      <c r="A4" s="16" t="s">
        <v>227</v>
      </c>
      <c r="B4" s="17" t="s">
        <v>14</v>
      </c>
      <c r="C4" s="17" t="s">
        <v>158</v>
      </c>
      <c r="D4" s="17" t="s">
        <v>228</v>
      </c>
      <c r="E4" s="17" t="s">
        <v>14</v>
      </c>
      <c r="F4" s="18" t="s">
        <v>229</v>
      </c>
      <c r="G4" s="13"/>
      <c r="H4" s="13"/>
      <c r="I4" s="13"/>
      <c r="J4" s="13"/>
      <c r="K4" s="13"/>
      <c r="L4" s="13"/>
    </row>
    <row r="5" spans="1:12" s="2" customFormat="1" ht="13.5" customHeight="1">
      <c r="A5" s="19" t="s">
        <v>230</v>
      </c>
      <c r="B5" s="20"/>
      <c r="C5" s="20"/>
      <c r="D5" s="21" t="s">
        <v>231</v>
      </c>
      <c r="E5" s="22"/>
      <c r="F5" s="23"/>
      <c r="G5" s="13"/>
      <c r="H5" s="13"/>
      <c r="I5" s="13"/>
      <c r="J5" s="13"/>
      <c r="K5" s="13"/>
      <c r="L5" s="13"/>
    </row>
    <row r="6" spans="1:12" s="3" customFormat="1" ht="13.5" customHeight="1">
      <c r="A6" s="24" t="s">
        <v>232</v>
      </c>
      <c r="B6" s="22">
        <v>1</v>
      </c>
      <c r="C6" s="25">
        <f>'利润及利润分配表'!C5*1.17+('资产负债表'!C8-'资产负债表'!D8)+('资产负债表'!C11-'资产负债表'!D11)+('资产负债表'!H9-'资产负债表'!G9)-'表外数据录入'!C41</f>
        <v>198380324.26</v>
      </c>
      <c r="D6" s="26" t="s">
        <v>233</v>
      </c>
      <c r="E6" s="22">
        <v>57</v>
      </c>
      <c r="F6" s="27">
        <f>'利润及利润分配表'!C21</f>
        <v>8712318.29</v>
      </c>
      <c r="G6" s="28"/>
      <c r="H6" s="28"/>
      <c r="I6" s="28"/>
      <c r="J6" s="28"/>
      <c r="K6" s="28"/>
      <c r="L6" s="28"/>
    </row>
    <row r="7" spans="1:12" s="3" customFormat="1" ht="13.5" customHeight="1">
      <c r="A7" s="24" t="s">
        <v>234</v>
      </c>
      <c r="B7" s="22">
        <v>3</v>
      </c>
      <c r="C7" s="25">
        <f>'表外数据录入'!C31</f>
        <v>1605000</v>
      </c>
      <c r="D7" s="26" t="s">
        <v>235</v>
      </c>
      <c r="E7" s="22">
        <v>58</v>
      </c>
      <c r="F7" s="27">
        <f>'表外数据录入'!C43</f>
        <v>140920.85</v>
      </c>
      <c r="G7" s="28"/>
      <c r="H7" s="28"/>
      <c r="I7" s="28"/>
      <c r="J7" s="28"/>
      <c r="K7" s="28"/>
      <c r="L7" s="28"/>
    </row>
    <row r="8" spans="1:12" s="3" customFormat="1" ht="13.5" customHeight="1">
      <c r="A8" s="24" t="s">
        <v>236</v>
      </c>
      <c r="B8" s="22">
        <v>8</v>
      </c>
      <c r="C8" s="25">
        <f>F38+C14-C6-C7-C26-C36-C37</f>
        <v>37609656.76</v>
      </c>
      <c r="D8" s="26" t="s">
        <v>237</v>
      </c>
      <c r="E8" s="22">
        <v>59</v>
      </c>
      <c r="F8" s="27">
        <f>'资产负债表'!D27-'资产负债表'!C27</f>
        <v>46955939.13</v>
      </c>
      <c r="G8" s="28"/>
      <c r="H8" s="28"/>
      <c r="I8" s="28"/>
      <c r="J8" s="28"/>
      <c r="K8" s="28"/>
      <c r="L8" s="28"/>
    </row>
    <row r="9" spans="1:12" s="3" customFormat="1" ht="13.5" customHeight="1">
      <c r="A9" s="29" t="s">
        <v>238</v>
      </c>
      <c r="B9" s="22">
        <v>9</v>
      </c>
      <c r="C9" s="25">
        <f>SUM(C6:C8)</f>
        <v>237594981.02</v>
      </c>
      <c r="D9" s="26" t="s">
        <v>239</v>
      </c>
      <c r="E9" s="22">
        <v>60</v>
      </c>
      <c r="F9" s="27">
        <f>'表外数据录入'!C52</f>
        <v>0</v>
      </c>
      <c r="G9" s="28"/>
      <c r="H9" s="28"/>
      <c r="I9" s="28"/>
      <c r="J9" s="28"/>
      <c r="K9" s="28"/>
      <c r="L9" s="28"/>
    </row>
    <row r="10" spans="1:12" s="3" customFormat="1" ht="13.5" customHeight="1">
      <c r="A10" s="24" t="s">
        <v>240</v>
      </c>
      <c r="B10" s="22">
        <v>10</v>
      </c>
      <c r="C10" s="25">
        <f>('利润及利润分配表'!C6+'资产负债表'!D15-'资产负债表'!C15)*1.17+('资产负债表'!G7-'资产负债表'!H7)+('资产负债表'!G8-'资产负债表'!H8)+('资产负债表'!D13-'资产负债表'!C13)</f>
        <v>152603194.78</v>
      </c>
      <c r="D10" s="26" t="s">
        <v>241</v>
      </c>
      <c r="E10" s="22">
        <v>61</v>
      </c>
      <c r="F10" s="27">
        <f>'表外数据录入'!C53</f>
        <v>0</v>
      </c>
      <c r="G10" s="28"/>
      <c r="H10" s="28"/>
      <c r="I10" s="28"/>
      <c r="J10" s="28"/>
      <c r="K10" s="28"/>
      <c r="L10" s="28"/>
    </row>
    <row r="11" spans="1:12" s="3" customFormat="1" ht="13.5" customHeight="1">
      <c r="A11" s="24" t="s">
        <v>242</v>
      </c>
      <c r="B11" s="22">
        <v>12</v>
      </c>
      <c r="C11" s="25">
        <f>'表外数据录入'!C10</f>
        <v>4245563.65</v>
      </c>
      <c r="D11" s="26" t="s">
        <v>243</v>
      </c>
      <c r="E11" s="22">
        <v>64</v>
      </c>
      <c r="F11" s="27">
        <f>'资产负债表'!C16-'资产负债表'!D16</f>
        <v>0</v>
      </c>
      <c r="G11" s="28"/>
      <c r="H11" s="28"/>
      <c r="I11" s="28"/>
      <c r="J11" s="28"/>
      <c r="K11" s="28"/>
      <c r="L11" s="28"/>
    </row>
    <row r="12" spans="1:12" s="3" customFormat="1" ht="13.5" customHeight="1">
      <c r="A12" s="24" t="s">
        <v>244</v>
      </c>
      <c r="B12" s="22">
        <v>13</v>
      </c>
      <c r="C12" s="25">
        <f>'表外数据录入'!C30</f>
        <v>3474036.13</v>
      </c>
      <c r="D12" s="26" t="s">
        <v>245</v>
      </c>
      <c r="E12" s="22">
        <v>65</v>
      </c>
      <c r="F12" s="27">
        <f>'资产负债表'!H16-'资产负债表'!G16</f>
        <v>-20264</v>
      </c>
      <c r="G12" s="28"/>
      <c r="H12" s="28"/>
      <c r="I12" s="28"/>
      <c r="J12" s="28"/>
      <c r="K12" s="28"/>
      <c r="L12" s="28"/>
    </row>
    <row r="13" spans="1:12" s="3" customFormat="1" ht="13.5" customHeight="1">
      <c r="A13" s="24" t="s">
        <v>246</v>
      </c>
      <c r="B13" s="22">
        <v>18</v>
      </c>
      <c r="C13" s="25">
        <f>IF((('资产负债表'!D12-'资产负债表'!C12)+'利润及利润分配表'!C17+'利润及利润分配表'!C11+'利润及利润分配表'!C10-'现金流量表'!C11+(C33-'利润及利润分配表'!C12)-('资产负债表'!D27-'资产负债表'!C27)-('资产负债表'!D11+'资产负债表'!D12)*0.005/0.995-'表外数据录入'!C28)&lt;0,ABS((('资产负债表'!D12-'资产负债表'!C12)+'利润及利润分配表'!C17+'利润及利润分配表'!C11+'利润及利润分配表'!C10-'现金流量表'!C11+(C33-'利润及利润分配表'!C12)-('资产负债表'!D27-'资产负债表'!C27)-('资产负债表'!D11+'资产负债表'!D12)*0.005/0.995-'表外数据录入'!C28)*0.8)," ")</f>
        <v>11125162.49</v>
      </c>
      <c r="D13" s="30" t="s">
        <v>247</v>
      </c>
      <c r="E13" s="22">
        <v>66</v>
      </c>
      <c r="F13" s="27">
        <f>'表外数据录入'!C55</f>
        <v>45552.43</v>
      </c>
      <c r="G13" s="28"/>
      <c r="H13" s="28"/>
      <c r="I13" s="28"/>
      <c r="J13" s="28"/>
      <c r="K13" s="28"/>
      <c r="L13" s="28"/>
    </row>
    <row r="14" spans="1:12" s="3" customFormat="1" ht="13.5" customHeight="1">
      <c r="A14" s="29" t="s">
        <v>248</v>
      </c>
      <c r="B14" s="22">
        <v>20</v>
      </c>
      <c r="C14" s="25">
        <f>SUM(C10:C13)</f>
        <v>171447957.05</v>
      </c>
      <c r="D14" s="26" t="s">
        <v>249</v>
      </c>
      <c r="E14" s="22">
        <v>67</v>
      </c>
      <c r="F14" s="27">
        <f>'表外数据录入'!C54</f>
        <v>0</v>
      </c>
      <c r="G14" s="28"/>
      <c r="H14" s="28"/>
      <c r="I14" s="28"/>
      <c r="J14" s="28"/>
      <c r="K14" s="28"/>
      <c r="L14" s="28"/>
    </row>
    <row r="15" spans="1:12" s="3" customFormat="1" ht="13.5" customHeight="1">
      <c r="A15" s="31" t="s">
        <v>250</v>
      </c>
      <c r="B15" s="22">
        <v>21</v>
      </c>
      <c r="C15" s="25">
        <f>C9-C14</f>
        <v>66147023.97</v>
      </c>
      <c r="D15" s="26" t="s">
        <v>251</v>
      </c>
      <c r="E15" s="22">
        <v>68</v>
      </c>
      <c r="F15" s="27">
        <f>'表外数据录入'!C42</f>
        <v>7039957.5</v>
      </c>
      <c r="G15" s="28"/>
      <c r="H15" s="28"/>
      <c r="I15" s="28"/>
      <c r="J15" s="28"/>
      <c r="K15" s="28"/>
      <c r="L15" s="28"/>
    </row>
    <row r="16" spans="1:12" s="3" customFormat="1" ht="13.5" customHeight="1">
      <c r="A16" s="19" t="s">
        <v>252</v>
      </c>
      <c r="B16" s="22"/>
      <c r="C16" s="32"/>
      <c r="D16" s="26" t="s">
        <v>253</v>
      </c>
      <c r="E16" s="22">
        <v>69</v>
      </c>
      <c r="F16" s="27">
        <f>-'利润及利润分配表'!C14</f>
        <v>-4052008.34</v>
      </c>
      <c r="G16" s="28"/>
      <c r="H16" s="28"/>
      <c r="I16" s="28"/>
      <c r="J16" s="28"/>
      <c r="K16" s="28"/>
      <c r="L16" s="28"/>
    </row>
    <row r="17" spans="1:12" s="3" customFormat="1" ht="13.5" customHeight="1">
      <c r="A17" s="24" t="s">
        <v>254</v>
      </c>
      <c r="B17" s="22">
        <v>22</v>
      </c>
      <c r="C17" s="25">
        <f>IF(('资产负债表'!D7+'资产负债表'!D24-'资产负债表'!C7-'资产负债表'!C24)&lt;0,ABS('资产负债表'!D7+'资产负债表'!D24-'资产负债表'!C7-'资产负债表'!C24)," ")</f>
        <v>42797177.42</v>
      </c>
      <c r="D17" s="26" t="s">
        <v>255</v>
      </c>
      <c r="E17" s="22">
        <v>70</v>
      </c>
      <c r="F17" s="27">
        <f>('资产负债表'!H29-'资产负债表'!G29)-('资产负债表'!D41-'资产负债表'!C41)</f>
        <v>0</v>
      </c>
      <c r="G17" s="28"/>
      <c r="H17" s="28"/>
      <c r="I17" s="28"/>
      <c r="J17" s="28"/>
      <c r="K17" s="28"/>
      <c r="L17" s="28"/>
    </row>
    <row r="18" spans="1:12" s="3" customFormat="1" ht="13.5" customHeight="1">
      <c r="A18" s="24" t="s">
        <v>256</v>
      </c>
      <c r="B18" s="22">
        <v>23</v>
      </c>
      <c r="C18" s="25">
        <f>'表外数据录入'!C56</f>
        <v>0</v>
      </c>
      <c r="D18" s="26" t="s">
        <v>257</v>
      </c>
      <c r="E18" s="22">
        <v>71</v>
      </c>
      <c r="F18" s="27">
        <f>'资产负债表'!C15-'资产负债表'!D15</f>
        <v>-42848177.52</v>
      </c>
      <c r="G18" s="28"/>
      <c r="H18" s="28"/>
      <c r="I18" s="28"/>
      <c r="J18" s="28"/>
      <c r="K18" s="28"/>
      <c r="L18" s="28"/>
    </row>
    <row r="19" spans="1:12" s="3" customFormat="1" ht="13.5" customHeight="1">
      <c r="A19" s="33" t="s">
        <v>258</v>
      </c>
      <c r="B19" s="22">
        <v>25</v>
      </c>
      <c r="C19" s="25">
        <f>'表外数据录入'!C59</f>
        <v>0</v>
      </c>
      <c r="D19" s="26" t="s">
        <v>259</v>
      </c>
      <c r="E19" s="22">
        <v>72</v>
      </c>
      <c r="F19" s="27">
        <f>('资产负债表'!C8+'资产负债表'!C9+'资产负债表'!C10+'资产负债表'!C11+'资产负债表'!C12+'资产负债表'!C13+'资产负债表'!C14)-('资产负债表'!D8+'资产负债表'!D9+'资产负债表'!D10+'资产负债表'!D11+'资产负债表'!D12+'资产负债表'!D13+'资产负债表'!D14)</f>
        <v>6238142.94</v>
      </c>
      <c r="G19" s="28"/>
      <c r="H19" s="28"/>
      <c r="I19" s="28"/>
      <c r="J19" s="28"/>
      <c r="K19" s="28"/>
      <c r="L19" s="28"/>
    </row>
    <row r="20" spans="1:12" s="3" customFormat="1" ht="13.5" customHeight="1">
      <c r="A20" s="24" t="s">
        <v>260</v>
      </c>
      <c r="B20" s="22">
        <v>28</v>
      </c>
      <c r="C20" s="25">
        <f>'表外数据录入'!C60</f>
        <v>0</v>
      </c>
      <c r="D20" s="26" t="s">
        <v>261</v>
      </c>
      <c r="E20" s="22">
        <v>73</v>
      </c>
      <c r="F20" s="27">
        <f>'资产负债表'!H7+'资产负债表'!H8+'资产负债表'!H9+'资产负债表'!H10+'资产负债表'!H11+'资产负债表'!H12+'资产负债表'!H13+'资产负债表'!H14+'资产负债表'!H15+'资产负债表'!H16-'资产负债表'!G7-'资产负债表'!G8-'资产负债表'!G9-'资产负债表'!G10-'资产负债表'!G11-'资产负债表'!G12-'资产负债表'!G13-'资产负债表'!G14-'资产负债表'!G15-'资产负债表'!G16</f>
        <v>38228818.49</v>
      </c>
      <c r="G20" s="28"/>
      <c r="H20" s="28"/>
      <c r="I20" s="28"/>
      <c r="J20" s="28"/>
      <c r="K20" s="28"/>
      <c r="L20" s="28"/>
    </row>
    <row r="21" spans="1:12" s="3" customFormat="1" ht="13.5" customHeight="1">
      <c r="A21" s="29" t="s">
        <v>238</v>
      </c>
      <c r="B21" s="22">
        <v>29</v>
      </c>
      <c r="C21" s="25">
        <f>SUM(C17:C20)</f>
        <v>42797177.42</v>
      </c>
      <c r="D21" s="26" t="s">
        <v>262</v>
      </c>
      <c r="E21" s="22">
        <v>74</v>
      </c>
      <c r="F21" s="27">
        <f>C15-F6-F7-F8-F9-F10-F11-F12-F13-F14-F15-F16-F17-F18-F19-F20</f>
        <v>5705824.2</v>
      </c>
      <c r="G21" s="28"/>
      <c r="H21" s="28"/>
      <c r="I21" s="28"/>
      <c r="J21" s="28"/>
      <c r="K21" s="28"/>
      <c r="L21" s="28"/>
    </row>
    <row r="22" spans="1:12" s="3" customFormat="1" ht="13.5" customHeight="1">
      <c r="A22" s="24" t="s">
        <v>263</v>
      </c>
      <c r="B22" s="22">
        <v>30</v>
      </c>
      <c r="C22" s="25">
        <f>'资产负债表'!D26+'资产负债表'!D31+'资产负债表'!D32+'资产负债表'!D39-'资产负债表'!C26-'资产负债表'!C31-'资产负债表'!C32-'资产负债表'!C39</f>
        <v>171822382.06</v>
      </c>
      <c r="D22" s="34" t="s">
        <v>264</v>
      </c>
      <c r="E22" s="22">
        <v>75</v>
      </c>
      <c r="F22" s="27">
        <f>SUM(F6:F21)</f>
        <v>66147023.97</v>
      </c>
      <c r="G22" s="28"/>
      <c r="H22" s="28"/>
      <c r="I22" s="28"/>
      <c r="J22" s="28"/>
      <c r="K22" s="28"/>
      <c r="L22" s="28"/>
    </row>
    <row r="23" spans="1:12" s="3" customFormat="1" ht="13.5" customHeight="1">
      <c r="A23" s="24" t="s">
        <v>265</v>
      </c>
      <c r="B23" s="22">
        <v>31</v>
      </c>
      <c r="C23" s="25" t="str">
        <f>IF(('资产负债表'!D7+'资产负债表'!D24-'资产负债表'!C7-'资产负债表'!C24)&lt;0," ",'资产负债表'!D7+'资产负债表'!D24-'资产负债表'!C7-'资产负债表'!C24)</f>
        <v> </v>
      </c>
      <c r="D23" s="26"/>
      <c r="E23" s="26"/>
      <c r="F23" s="35"/>
      <c r="G23" s="28"/>
      <c r="H23" s="28"/>
      <c r="I23" s="28"/>
      <c r="J23" s="28"/>
      <c r="K23" s="28"/>
      <c r="L23" s="28"/>
    </row>
    <row r="24" spans="1:12" s="3" customFormat="1" ht="13.5" customHeight="1">
      <c r="A24" s="24" t="s">
        <v>266</v>
      </c>
      <c r="B24" s="22">
        <v>35</v>
      </c>
      <c r="C24" s="25">
        <f>'表外数据录入'!C61</f>
        <v>0</v>
      </c>
      <c r="D24" s="26"/>
      <c r="E24" s="26"/>
      <c r="F24" s="35"/>
      <c r="G24" s="28"/>
      <c r="H24" s="28"/>
      <c r="I24" s="28"/>
      <c r="J24" s="28"/>
      <c r="K24" s="28"/>
      <c r="L24" s="28"/>
    </row>
    <row r="25" spans="1:12" s="3" customFormat="1" ht="13.5" customHeight="1">
      <c r="A25" s="29" t="s">
        <v>248</v>
      </c>
      <c r="B25" s="22">
        <v>36</v>
      </c>
      <c r="C25" s="25">
        <f>SUM(C22:C24)</f>
        <v>171822382.06</v>
      </c>
      <c r="D25" s="26"/>
      <c r="E25" s="26"/>
      <c r="F25" s="35"/>
      <c r="G25" s="28"/>
      <c r="H25" s="28"/>
      <c r="I25" s="28"/>
      <c r="J25" s="28"/>
      <c r="K25" s="28"/>
      <c r="L25" s="28"/>
    </row>
    <row r="26" spans="1:12" s="3" customFormat="1" ht="13.5" customHeight="1">
      <c r="A26" s="36" t="s">
        <v>267</v>
      </c>
      <c r="B26" s="22">
        <v>37</v>
      </c>
      <c r="C26" s="25">
        <f>C21-C25</f>
        <v>-129025204.64</v>
      </c>
      <c r="D26" s="21" t="s">
        <v>268</v>
      </c>
      <c r="E26" s="22"/>
      <c r="F26" s="37"/>
      <c r="G26" s="28"/>
      <c r="H26" s="28"/>
      <c r="I26" s="28"/>
      <c r="J26" s="28"/>
      <c r="K26" s="28"/>
      <c r="L26" s="28"/>
    </row>
    <row r="27" spans="1:12" s="3" customFormat="1" ht="13.5" customHeight="1">
      <c r="A27" s="19" t="s">
        <v>269</v>
      </c>
      <c r="B27" s="22"/>
      <c r="C27" s="32"/>
      <c r="D27" s="26" t="s">
        <v>270</v>
      </c>
      <c r="E27" s="22">
        <v>76</v>
      </c>
      <c r="F27" s="38"/>
      <c r="G27" s="28"/>
      <c r="H27" s="28"/>
      <c r="I27" s="28"/>
      <c r="J27" s="28"/>
      <c r="K27" s="28"/>
      <c r="L27" s="28"/>
    </row>
    <row r="28" spans="1:12" s="3" customFormat="1" ht="13.5" customHeight="1">
      <c r="A28" s="24" t="s">
        <v>271</v>
      </c>
      <c r="B28" s="22">
        <v>38</v>
      </c>
      <c r="C28" s="25">
        <f>'资产负债表'!H33-'资产负债表'!G33</f>
        <v>137000000</v>
      </c>
      <c r="D28" s="26" t="s">
        <v>272</v>
      </c>
      <c r="E28" s="22">
        <v>77</v>
      </c>
      <c r="F28" s="38"/>
      <c r="G28" s="28"/>
      <c r="H28" s="28"/>
      <c r="I28" s="28"/>
      <c r="J28" s="28"/>
      <c r="K28" s="28"/>
      <c r="L28" s="28"/>
    </row>
    <row r="29" spans="1:12" s="3" customFormat="1" ht="13.5" customHeight="1">
      <c r="A29" s="24" t="s">
        <v>273</v>
      </c>
      <c r="B29" s="22">
        <v>40</v>
      </c>
      <c r="C29" s="25" t="str">
        <f>IF(('资产负债表'!H6+'资产负债表'!H27-'资产负债表'!G6-'资产负债表'!G27)&lt;0," ",'资产负债表'!H6+'资产负债表'!H27-'资产负债表'!G6-'资产负债表'!G27)</f>
        <v> </v>
      </c>
      <c r="D29" s="26" t="s">
        <v>274</v>
      </c>
      <c r="E29" s="22">
        <v>78</v>
      </c>
      <c r="F29" s="38"/>
      <c r="G29" s="28"/>
      <c r="H29" s="28"/>
      <c r="I29" s="28"/>
      <c r="J29" s="28"/>
      <c r="K29" s="28"/>
      <c r="L29" s="28"/>
    </row>
    <row r="30" spans="1:12" s="3" customFormat="1" ht="13.5" customHeight="1">
      <c r="A30" s="24" t="s">
        <v>275</v>
      </c>
      <c r="B30" s="22">
        <v>43</v>
      </c>
      <c r="C30" s="25">
        <f>'表外数据录入'!C62</f>
        <v>0</v>
      </c>
      <c r="D30" s="26"/>
      <c r="E30" s="26"/>
      <c r="F30" s="35"/>
      <c r="G30" s="28"/>
      <c r="H30" s="28"/>
      <c r="I30" s="28"/>
      <c r="J30" s="28"/>
      <c r="K30" s="28"/>
      <c r="L30" s="28"/>
    </row>
    <row r="31" spans="1:12" s="3" customFormat="1" ht="13.5" customHeight="1">
      <c r="A31" s="29" t="s">
        <v>238</v>
      </c>
      <c r="B31" s="22">
        <v>44</v>
      </c>
      <c r="C31" s="25">
        <f>SUM(C28:C30)</f>
        <v>137000000</v>
      </c>
      <c r="D31" s="26"/>
      <c r="E31" s="26"/>
      <c r="F31" s="35"/>
      <c r="G31" s="28"/>
      <c r="H31" s="28"/>
      <c r="I31" s="28"/>
      <c r="J31" s="28"/>
      <c r="K31" s="28"/>
      <c r="L31" s="28"/>
    </row>
    <row r="32" spans="1:12" s="3" customFormat="1" ht="13.5" customHeight="1">
      <c r="A32" s="24" t="s">
        <v>276</v>
      </c>
      <c r="B32" s="22">
        <v>45</v>
      </c>
      <c r="C32" s="25">
        <f>IF(('资产负债表'!H6+'资产负债表'!H27-'资产负债表'!G6-'资产负债表'!G27)&lt;0,ABS('资产负债表'!H6+'资产负债表'!H27-'资产负债表'!G6-'资产负债表'!G27)," ")</f>
        <v>4000000</v>
      </c>
      <c r="D32" s="26"/>
      <c r="E32" s="26"/>
      <c r="F32" s="35"/>
      <c r="G32" s="28"/>
      <c r="H32" s="28"/>
      <c r="I32" s="28"/>
      <c r="J32" s="28"/>
      <c r="K32" s="28"/>
      <c r="L32" s="28"/>
    </row>
    <row r="33" spans="1:12" s="3" customFormat="1" ht="13.5" customHeight="1">
      <c r="A33" s="24" t="s">
        <v>277</v>
      </c>
      <c r="B33" s="22">
        <v>46</v>
      </c>
      <c r="C33" s="25">
        <f>'表外数据录入'!C37</f>
        <v>7039957.5</v>
      </c>
      <c r="D33" s="21" t="s">
        <v>278</v>
      </c>
      <c r="E33" s="22"/>
      <c r="F33" s="37"/>
      <c r="G33" s="28"/>
      <c r="H33" s="28"/>
      <c r="I33" s="28"/>
      <c r="J33" s="28"/>
      <c r="K33" s="28"/>
      <c r="L33" s="28"/>
    </row>
    <row r="34" spans="1:12" s="3" customFormat="1" ht="13.5" customHeight="1">
      <c r="A34" s="24" t="s">
        <v>279</v>
      </c>
      <c r="B34" s="22">
        <v>52</v>
      </c>
      <c r="C34" s="25">
        <f>'表外数据录入'!C63</f>
        <v>0</v>
      </c>
      <c r="D34" s="26" t="s">
        <v>280</v>
      </c>
      <c r="E34" s="22">
        <v>79</v>
      </c>
      <c r="F34" s="27">
        <f>'资产负债表'!D6</f>
        <v>80555692.04</v>
      </c>
      <c r="G34" s="28"/>
      <c r="H34" s="28"/>
      <c r="I34" s="28"/>
      <c r="J34" s="28"/>
      <c r="K34" s="28"/>
      <c r="L34" s="28"/>
    </row>
    <row r="35" spans="1:12" s="3" customFormat="1" ht="13.5" customHeight="1">
      <c r="A35" s="29" t="s">
        <v>248</v>
      </c>
      <c r="B35" s="22">
        <v>53</v>
      </c>
      <c r="C35" s="25">
        <f>SUM(C32:C34)</f>
        <v>11039957.5</v>
      </c>
      <c r="D35" s="26" t="s">
        <v>281</v>
      </c>
      <c r="E35" s="22">
        <v>80</v>
      </c>
      <c r="F35" s="27">
        <f>'资产负债表'!C6</f>
        <v>17473830.21</v>
      </c>
      <c r="G35" s="28"/>
      <c r="H35" s="28"/>
      <c r="I35" s="28"/>
      <c r="J35" s="28"/>
      <c r="K35" s="28"/>
      <c r="L35" s="28"/>
    </row>
    <row r="36" spans="1:12" s="3" customFormat="1" ht="13.5" customHeight="1">
      <c r="A36" s="36" t="s">
        <v>282</v>
      </c>
      <c r="B36" s="22">
        <v>54</v>
      </c>
      <c r="C36" s="25">
        <f>C31-C35</f>
        <v>125960042.5</v>
      </c>
      <c r="D36" s="26" t="s">
        <v>283</v>
      </c>
      <c r="E36" s="22">
        <v>81</v>
      </c>
      <c r="F36" s="38"/>
      <c r="G36" s="28"/>
      <c r="H36" s="28"/>
      <c r="I36" s="28"/>
      <c r="J36" s="28"/>
      <c r="K36" s="28"/>
      <c r="L36" s="28"/>
    </row>
    <row r="37" spans="1:12" s="3" customFormat="1" ht="13.5" customHeight="1">
      <c r="A37" s="39" t="s">
        <v>284</v>
      </c>
      <c r="B37" s="22">
        <v>55</v>
      </c>
      <c r="C37" s="40"/>
      <c r="D37" s="26" t="s">
        <v>285</v>
      </c>
      <c r="E37" s="22">
        <v>82</v>
      </c>
      <c r="F37" s="38"/>
      <c r="G37" s="28"/>
      <c r="H37" s="28"/>
      <c r="I37" s="28"/>
      <c r="J37" s="28"/>
      <c r="K37" s="28"/>
      <c r="L37" s="28"/>
    </row>
    <row r="38" spans="1:12" s="3" customFormat="1" ht="13.5" customHeight="1">
      <c r="A38" s="41" t="s">
        <v>286</v>
      </c>
      <c r="B38" s="42">
        <v>56</v>
      </c>
      <c r="C38" s="43">
        <f>C15+C26+C36+C37</f>
        <v>63081861.83</v>
      </c>
      <c r="D38" s="44" t="s">
        <v>287</v>
      </c>
      <c r="E38" s="42">
        <v>83</v>
      </c>
      <c r="F38" s="45">
        <f>F34-F35+F36-F37</f>
        <v>63081861.83</v>
      </c>
      <c r="G38" s="28"/>
      <c r="H38" s="28"/>
      <c r="I38" s="28"/>
      <c r="J38" s="28"/>
      <c r="K38" s="28"/>
      <c r="L38" s="28"/>
    </row>
    <row r="39" spans="1:12" s="3" customFormat="1" ht="14.25" customHeight="1">
      <c r="A39" s="11" t="str">
        <f>CONCATENATE("企业负责人：",'基本信息录入'!E5)</f>
        <v>企业负责人：张三</v>
      </c>
      <c r="B39" s="11"/>
      <c r="C39" s="11"/>
      <c r="D39" s="11" t="str">
        <f>CONCATENATE("财务负责人：",'基本信息录入'!E6)</f>
        <v>财务负责人：李四</v>
      </c>
      <c r="E39" s="46" t="str">
        <f>CONCATENATE("制表人：",'基本信息录入'!E7)</f>
        <v>制表人：王五</v>
      </c>
      <c r="F39" s="46"/>
      <c r="G39" s="28"/>
      <c r="H39" s="28"/>
      <c r="I39" s="28"/>
      <c r="J39" s="28"/>
      <c r="K39" s="28"/>
      <c r="L39" s="28"/>
    </row>
    <row r="40" spans="1:12" s="3" customFormat="1" ht="21" customHeight="1">
      <c r="A40" s="28"/>
      <c r="B40" s="28"/>
      <c r="C40" s="28"/>
      <c r="D40" s="28"/>
      <c r="E40" s="28"/>
      <c r="F40" s="28"/>
      <c r="G40" s="28"/>
      <c r="H40" s="28"/>
      <c r="I40" s="28"/>
      <c r="J40" s="28"/>
      <c r="K40" s="28"/>
      <c r="L40" s="28"/>
    </row>
    <row r="41" spans="1:12" s="3" customFormat="1" ht="21" customHeight="1">
      <c r="A41" s="28"/>
      <c r="B41" s="28"/>
      <c r="C41" s="28"/>
      <c r="D41" s="28"/>
      <c r="E41" s="28"/>
      <c r="F41" s="28"/>
      <c r="G41" s="28"/>
      <c r="H41" s="28"/>
      <c r="I41" s="28"/>
      <c r="J41" s="28"/>
      <c r="K41" s="28"/>
      <c r="L41" s="28"/>
    </row>
    <row r="42" spans="1:12" s="3" customFormat="1" ht="21" customHeight="1">
      <c r="A42" s="28"/>
      <c r="B42" s="28"/>
      <c r="C42" s="28"/>
      <c r="D42" s="28"/>
      <c r="E42" s="28"/>
      <c r="F42" s="28"/>
      <c r="G42" s="28"/>
      <c r="H42" s="28"/>
      <c r="I42" s="28"/>
      <c r="J42" s="28"/>
      <c r="K42" s="28"/>
      <c r="L42" s="28"/>
    </row>
    <row r="43" spans="1:12" s="3" customFormat="1" ht="21" customHeight="1">
      <c r="A43" s="28"/>
      <c r="B43" s="28"/>
      <c r="C43" s="28"/>
      <c r="D43" s="28"/>
      <c r="E43" s="28"/>
      <c r="F43" s="28"/>
      <c r="G43" s="28"/>
      <c r="H43" s="28"/>
      <c r="I43" s="28"/>
      <c r="J43" s="28"/>
      <c r="K43" s="28"/>
      <c r="L43" s="28"/>
    </row>
    <row r="44" spans="1:12" s="3" customFormat="1" ht="21" customHeight="1">
      <c r="A44" s="28"/>
      <c r="B44" s="28"/>
      <c r="C44" s="28"/>
      <c r="D44" s="28"/>
      <c r="E44" s="28"/>
      <c r="F44" s="28"/>
      <c r="G44" s="28"/>
      <c r="H44" s="28"/>
      <c r="I44" s="28"/>
      <c r="J44" s="28"/>
      <c r="K44" s="28"/>
      <c r="L44" s="28"/>
    </row>
    <row r="45" spans="1:12" s="3" customFormat="1" ht="21" customHeight="1">
      <c r="A45" s="28"/>
      <c r="B45" s="28"/>
      <c r="C45" s="28"/>
      <c r="D45" s="28"/>
      <c r="E45" s="28"/>
      <c r="F45" s="28"/>
      <c r="G45" s="28"/>
      <c r="H45" s="28"/>
      <c r="I45" s="28"/>
      <c r="J45" s="28"/>
      <c r="K45" s="28"/>
      <c r="L45" s="28"/>
    </row>
    <row r="46" spans="1:12" s="3" customFormat="1" ht="21" customHeight="1">
      <c r="A46" s="28"/>
      <c r="B46" s="28"/>
      <c r="C46" s="28"/>
      <c r="D46" s="28"/>
      <c r="E46" s="28"/>
      <c r="F46" s="28"/>
      <c r="G46" s="28"/>
      <c r="H46" s="28"/>
      <c r="I46" s="28"/>
      <c r="J46" s="28"/>
      <c r="K46" s="28"/>
      <c r="L46" s="28"/>
    </row>
    <row r="47" spans="1:12" s="3" customFormat="1" ht="21" customHeight="1">
      <c r="A47" s="28"/>
      <c r="B47" s="28"/>
      <c r="C47" s="28"/>
      <c r="D47" s="28"/>
      <c r="E47" s="28"/>
      <c r="F47" s="28"/>
      <c r="G47" s="28"/>
      <c r="H47" s="28"/>
      <c r="I47" s="28"/>
      <c r="J47" s="28"/>
      <c r="K47" s="28"/>
      <c r="L47" s="28"/>
    </row>
    <row r="48" spans="1:12" s="3" customFormat="1" ht="21" customHeight="1">
      <c r="A48" s="28"/>
      <c r="B48" s="28"/>
      <c r="C48" s="28"/>
      <c r="D48" s="28"/>
      <c r="E48" s="28"/>
      <c r="F48" s="28"/>
      <c r="G48" s="28"/>
      <c r="H48" s="28"/>
      <c r="I48" s="28"/>
      <c r="J48" s="28"/>
      <c r="K48" s="28"/>
      <c r="L48" s="28"/>
    </row>
    <row r="49" spans="1:12" s="3" customFormat="1" ht="21" customHeight="1">
      <c r="A49" s="28"/>
      <c r="B49" s="28"/>
      <c r="C49" s="28"/>
      <c r="D49" s="28"/>
      <c r="E49" s="28"/>
      <c r="F49" s="28"/>
      <c r="G49" s="28"/>
      <c r="H49" s="28"/>
      <c r="I49" s="28"/>
      <c r="J49" s="28"/>
      <c r="K49" s="28"/>
      <c r="L49" s="28"/>
    </row>
    <row r="50" spans="1:12" s="3" customFormat="1" ht="21" customHeight="1">
      <c r="A50" s="28"/>
      <c r="B50" s="28"/>
      <c r="C50" s="28"/>
      <c r="D50" s="28"/>
      <c r="E50" s="28"/>
      <c r="F50" s="28"/>
      <c r="G50" s="28"/>
      <c r="H50" s="28"/>
      <c r="I50" s="28"/>
      <c r="J50" s="28"/>
      <c r="K50" s="28"/>
      <c r="L50" s="28"/>
    </row>
    <row r="51" spans="1:12" s="3" customFormat="1" ht="21" customHeight="1">
      <c r="A51" s="28"/>
      <c r="B51" s="28"/>
      <c r="C51" s="28"/>
      <c r="D51" s="28"/>
      <c r="E51" s="28"/>
      <c r="F51" s="28"/>
      <c r="G51" s="28"/>
      <c r="H51" s="28"/>
      <c r="I51" s="28"/>
      <c r="J51" s="28"/>
      <c r="K51" s="28"/>
      <c r="L51" s="28"/>
    </row>
    <row r="52" spans="1:12" s="3" customFormat="1" ht="21" customHeight="1">
      <c r="A52" s="28"/>
      <c r="B52" s="28"/>
      <c r="C52" s="28"/>
      <c r="D52" s="28"/>
      <c r="E52" s="28"/>
      <c r="F52" s="28"/>
      <c r="G52" s="28"/>
      <c r="H52" s="28"/>
      <c r="I52" s="28"/>
      <c r="J52" s="28"/>
      <c r="K52" s="28"/>
      <c r="L52" s="28"/>
    </row>
    <row r="53" spans="1:12" s="3" customFormat="1" ht="21" customHeight="1">
      <c r="A53" s="28"/>
      <c r="B53" s="28"/>
      <c r="C53" s="28"/>
      <c r="D53" s="28"/>
      <c r="E53" s="28"/>
      <c r="F53" s="28"/>
      <c r="G53" s="28"/>
      <c r="H53" s="28"/>
      <c r="I53" s="28"/>
      <c r="J53" s="28"/>
      <c r="K53" s="28"/>
      <c r="L53" s="28"/>
    </row>
    <row r="54" spans="1:12" s="3" customFormat="1" ht="21" customHeight="1">
      <c r="A54" s="28"/>
      <c r="B54" s="28"/>
      <c r="C54" s="28"/>
      <c r="D54" s="28"/>
      <c r="E54" s="28"/>
      <c r="F54" s="28"/>
      <c r="G54" s="28"/>
      <c r="H54" s="28"/>
      <c r="I54" s="28"/>
      <c r="J54" s="28"/>
      <c r="K54" s="28"/>
      <c r="L54" s="28"/>
    </row>
    <row r="55" spans="1:12" s="3" customFormat="1" ht="21" customHeight="1">
      <c r="A55" s="28"/>
      <c r="B55" s="28"/>
      <c r="C55" s="28"/>
      <c r="D55" s="28"/>
      <c r="E55" s="28"/>
      <c r="F55" s="28"/>
      <c r="G55" s="28"/>
      <c r="H55" s="28"/>
      <c r="I55" s="28"/>
      <c r="J55" s="28"/>
      <c r="K55" s="28"/>
      <c r="L55" s="28"/>
    </row>
    <row r="56" spans="1:12" s="3" customFormat="1" ht="21" customHeight="1">
      <c r="A56" s="28"/>
      <c r="B56" s="28"/>
      <c r="C56" s="28"/>
      <c r="D56" s="28"/>
      <c r="E56" s="28"/>
      <c r="F56" s="28"/>
      <c r="G56" s="28"/>
      <c r="H56" s="28"/>
      <c r="I56" s="28"/>
      <c r="J56" s="28"/>
      <c r="K56" s="28"/>
      <c r="L56" s="28"/>
    </row>
    <row r="57" spans="1:12" s="3" customFormat="1" ht="21" customHeight="1">
      <c r="A57" s="28"/>
      <c r="B57" s="28"/>
      <c r="C57" s="28"/>
      <c r="D57" s="28"/>
      <c r="E57" s="28"/>
      <c r="F57" s="28"/>
      <c r="G57" s="28"/>
      <c r="H57" s="28"/>
      <c r="I57" s="28"/>
      <c r="J57" s="28"/>
      <c r="K57" s="28"/>
      <c r="L57" s="28"/>
    </row>
    <row r="58" spans="1:12" s="3" customFormat="1" ht="21" customHeight="1">
      <c r="A58" s="28"/>
      <c r="B58" s="28"/>
      <c r="C58" s="28"/>
      <c r="D58" s="28"/>
      <c r="E58" s="28"/>
      <c r="F58" s="28"/>
      <c r="G58" s="28"/>
      <c r="H58" s="28"/>
      <c r="I58" s="28"/>
      <c r="J58" s="28"/>
      <c r="K58" s="28"/>
      <c r="L58" s="28"/>
    </row>
    <row r="59" spans="1:12" s="3" customFormat="1" ht="21" customHeight="1">
      <c r="A59" s="28"/>
      <c r="B59" s="28"/>
      <c r="C59" s="28"/>
      <c r="D59" s="28"/>
      <c r="E59" s="28"/>
      <c r="F59" s="28"/>
      <c r="G59" s="28"/>
      <c r="H59" s="28"/>
      <c r="I59" s="28"/>
      <c r="J59" s="28"/>
      <c r="K59" s="28"/>
      <c r="L59" s="28"/>
    </row>
    <row r="60" spans="1:12" s="3" customFormat="1" ht="21" customHeight="1">
      <c r="A60" s="28"/>
      <c r="B60" s="28"/>
      <c r="C60" s="28"/>
      <c r="D60" s="28"/>
      <c r="E60" s="28"/>
      <c r="F60" s="28"/>
      <c r="G60" s="28"/>
      <c r="H60" s="28"/>
      <c r="I60" s="28"/>
      <c r="J60" s="28"/>
      <c r="K60" s="28"/>
      <c r="L60" s="28"/>
    </row>
    <row r="61" spans="1:12" s="3" customFormat="1" ht="21" customHeight="1">
      <c r="A61" s="28"/>
      <c r="B61" s="28"/>
      <c r="C61" s="28"/>
      <c r="D61" s="28"/>
      <c r="E61" s="28"/>
      <c r="F61" s="28"/>
      <c r="G61" s="28"/>
      <c r="H61" s="28"/>
      <c r="I61" s="28"/>
      <c r="J61" s="28"/>
      <c r="K61" s="28"/>
      <c r="L61" s="28"/>
    </row>
    <row r="62" spans="1:12" s="3" customFormat="1" ht="21" customHeight="1">
      <c r="A62" s="28"/>
      <c r="B62" s="28"/>
      <c r="C62" s="28"/>
      <c r="D62" s="28"/>
      <c r="E62" s="28"/>
      <c r="F62" s="28"/>
      <c r="G62" s="28"/>
      <c r="H62" s="28"/>
      <c r="I62" s="28"/>
      <c r="J62" s="28"/>
      <c r="K62" s="28"/>
      <c r="L62" s="28"/>
    </row>
    <row r="63" spans="1:12" s="3" customFormat="1" ht="21" customHeight="1">
      <c r="A63" s="28"/>
      <c r="B63" s="28"/>
      <c r="C63" s="28"/>
      <c r="D63" s="28"/>
      <c r="E63" s="28"/>
      <c r="F63" s="28"/>
      <c r="G63" s="28"/>
      <c r="H63" s="28"/>
      <c r="I63" s="28"/>
      <c r="J63" s="28"/>
      <c r="K63" s="28"/>
      <c r="L63" s="28"/>
    </row>
    <row r="64" spans="1:12" s="3" customFormat="1" ht="21" customHeight="1">
      <c r="A64" s="28"/>
      <c r="B64" s="28"/>
      <c r="C64" s="28"/>
      <c r="D64" s="28"/>
      <c r="E64" s="28"/>
      <c r="F64" s="28"/>
      <c r="G64" s="28"/>
      <c r="H64" s="28"/>
      <c r="I64" s="28"/>
      <c r="J64" s="28"/>
      <c r="K64" s="28"/>
      <c r="L64" s="28"/>
    </row>
    <row r="65" spans="1:12" s="3" customFormat="1" ht="21" customHeight="1">
      <c r="A65" s="28"/>
      <c r="B65" s="28"/>
      <c r="C65" s="28"/>
      <c r="D65" s="28"/>
      <c r="E65" s="28"/>
      <c r="F65" s="28"/>
      <c r="G65" s="28"/>
      <c r="H65" s="28"/>
      <c r="I65" s="28"/>
      <c r="J65" s="28"/>
      <c r="K65" s="28"/>
      <c r="L65" s="28"/>
    </row>
    <row r="66" spans="1:12" s="3" customFormat="1" ht="21" customHeight="1">
      <c r="A66" s="28"/>
      <c r="B66" s="28"/>
      <c r="C66" s="28"/>
      <c r="D66" s="28"/>
      <c r="E66" s="28"/>
      <c r="F66" s="28"/>
      <c r="G66" s="28"/>
      <c r="H66" s="28"/>
      <c r="I66" s="28"/>
      <c r="J66" s="28"/>
      <c r="K66" s="28"/>
      <c r="L66" s="28"/>
    </row>
    <row r="67" spans="1:12" s="3" customFormat="1" ht="21" customHeight="1">
      <c r="A67" s="28"/>
      <c r="B67" s="28"/>
      <c r="C67" s="28"/>
      <c r="D67" s="28"/>
      <c r="E67" s="28"/>
      <c r="F67" s="28"/>
      <c r="G67" s="28"/>
      <c r="H67" s="28"/>
      <c r="I67" s="28"/>
      <c r="J67" s="28"/>
      <c r="K67" s="28"/>
      <c r="L67" s="28"/>
    </row>
    <row r="68" spans="1:12" s="3" customFormat="1" ht="21" customHeight="1">
      <c r="A68" s="28"/>
      <c r="B68" s="47"/>
      <c r="C68" s="48"/>
      <c r="D68" s="28"/>
      <c r="E68" s="28"/>
      <c r="F68" s="28"/>
      <c r="G68" s="28"/>
      <c r="H68" s="28"/>
      <c r="I68" s="28"/>
      <c r="J68" s="28"/>
      <c r="K68" s="28"/>
      <c r="L68" s="28"/>
    </row>
    <row r="69" spans="1:12" s="3" customFormat="1" ht="16.5" customHeight="1">
      <c r="A69" s="28"/>
      <c r="B69" s="47"/>
      <c r="C69" s="48"/>
      <c r="D69" s="28"/>
      <c r="E69" s="28"/>
      <c r="F69" s="28"/>
      <c r="G69" s="28"/>
      <c r="H69" s="28"/>
      <c r="I69" s="28"/>
      <c r="J69" s="28"/>
      <c r="K69" s="28"/>
      <c r="L69" s="28"/>
    </row>
    <row r="70" spans="1:12" s="3" customFormat="1" ht="16.5" customHeight="1">
      <c r="A70" s="28"/>
      <c r="B70" s="47"/>
      <c r="C70" s="48"/>
      <c r="D70" s="28"/>
      <c r="E70" s="28"/>
      <c r="F70" s="28"/>
      <c r="G70" s="28"/>
      <c r="H70" s="28"/>
      <c r="I70" s="28"/>
      <c r="J70" s="28"/>
      <c r="K70" s="28"/>
      <c r="L70" s="28"/>
    </row>
    <row r="71" spans="1:12" s="3" customFormat="1" ht="16.5" customHeight="1">
      <c r="A71" s="28"/>
      <c r="B71" s="47"/>
      <c r="C71" s="48"/>
      <c r="D71" s="28"/>
      <c r="E71" s="28"/>
      <c r="F71" s="28"/>
      <c r="G71" s="28"/>
      <c r="H71" s="28"/>
      <c r="I71" s="28"/>
      <c r="J71" s="28"/>
      <c r="K71" s="28"/>
      <c r="L71" s="28"/>
    </row>
    <row r="72" spans="1:12" s="3" customFormat="1" ht="16.5" customHeight="1">
      <c r="A72" s="28"/>
      <c r="B72" s="47"/>
      <c r="C72" s="48"/>
      <c r="D72" s="28"/>
      <c r="E72" s="28"/>
      <c r="F72" s="28"/>
      <c r="G72" s="28"/>
      <c r="H72" s="28"/>
      <c r="I72" s="28"/>
      <c r="J72" s="28"/>
      <c r="K72" s="28"/>
      <c r="L72" s="28"/>
    </row>
    <row r="73" spans="1:12" s="3" customFormat="1" ht="16.5" customHeight="1">
      <c r="A73" s="28"/>
      <c r="B73" s="47"/>
      <c r="C73" s="48"/>
      <c r="D73" s="28"/>
      <c r="E73" s="28"/>
      <c r="F73" s="28"/>
      <c r="G73" s="28"/>
      <c r="H73" s="28"/>
      <c r="I73" s="28"/>
      <c r="J73" s="28"/>
      <c r="K73" s="28"/>
      <c r="L73" s="28"/>
    </row>
    <row r="74" spans="1:12" s="3" customFormat="1" ht="16.5" customHeight="1">
      <c r="A74" s="28"/>
      <c r="B74" s="47"/>
      <c r="C74" s="48"/>
      <c r="D74" s="28"/>
      <c r="E74" s="28"/>
      <c r="F74" s="28"/>
      <c r="G74" s="28"/>
      <c r="H74" s="28"/>
      <c r="I74" s="28"/>
      <c r="J74" s="28"/>
      <c r="K74" s="28"/>
      <c r="L74" s="28"/>
    </row>
    <row r="75" spans="1:12" s="3" customFormat="1" ht="16.5" customHeight="1">
      <c r="A75" s="28"/>
      <c r="B75" s="47"/>
      <c r="C75" s="48"/>
      <c r="D75" s="28"/>
      <c r="E75" s="28"/>
      <c r="F75" s="28"/>
      <c r="G75" s="28"/>
      <c r="H75" s="28"/>
      <c r="I75" s="28"/>
      <c r="J75" s="28"/>
      <c r="K75" s="28"/>
      <c r="L75" s="28"/>
    </row>
    <row r="76" spans="1:12" s="3" customFormat="1" ht="16.5" customHeight="1">
      <c r="A76" s="28"/>
      <c r="B76" s="47"/>
      <c r="C76" s="48"/>
      <c r="D76" s="28"/>
      <c r="E76" s="28"/>
      <c r="F76" s="28"/>
      <c r="G76" s="28"/>
      <c r="H76" s="28"/>
      <c r="I76" s="28"/>
      <c r="J76" s="28"/>
      <c r="K76" s="28"/>
      <c r="L76" s="28"/>
    </row>
    <row r="77" spans="1:12" s="3" customFormat="1" ht="12">
      <c r="A77" s="28"/>
      <c r="B77" s="47"/>
      <c r="C77" s="48"/>
      <c r="D77" s="28"/>
      <c r="E77" s="28"/>
      <c r="F77" s="28"/>
      <c r="G77" s="28"/>
      <c r="H77" s="28"/>
      <c r="I77" s="28"/>
      <c r="J77" s="28"/>
      <c r="K77" s="28"/>
      <c r="L77" s="28"/>
    </row>
    <row r="78" spans="1:12" s="3" customFormat="1" ht="12">
      <c r="A78" s="28"/>
      <c r="B78" s="47"/>
      <c r="C78" s="48"/>
      <c r="D78" s="28"/>
      <c r="E78" s="28"/>
      <c r="F78" s="28"/>
      <c r="G78" s="28"/>
      <c r="H78" s="28"/>
      <c r="I78" s="28"/>
      <c r="J78" s="28"/>
      <c r="K78" s="28"/>
      <c r="L78" s="28"/>
    </row>
    <row r="79" spans="1:12" s="4" customFormat="1" ht="12.75">
      <c r="A79" s="49"/>
      <c r="B79" s="50"/>
      <c r="C79" s="51"/>
      <c r="D79" s="49"/>
      <c r="E79" s="49"/>
      <c r="F79" s="49"/>
      <c r="G79" s="49"/>
      <c r="H79" s="49"/>
      <c r="I79" s="49"/>
      <c r="J79" s="49"/>
      <c r="K79" s="49"/>
      <c r="L79" s="49"/>
    </row>
    <row r="80" spans="1:12" s="4" customFormat="1" ht="12.75">
      <c r="A80" s="49"/>
      <c r="B80" s="50"/>
      <c r="C80" s="51"/>
      <c r="D80" s="49"/>
      <c r="E80" s="49"/>
      <c r="F80" s="49"/>
      <c r="G80" s="49"/>
      <c r="H80" s="49"/>
      <c r="I80" s="49"/>
      <c r="J80" s="49"/>
      <c r="K80" s="49"/>
      <c r="L80" s="49"/>
    </row>
    <row r="81" spans="1:12" s="4" customFormat="1" ht="12.75">
      <c r="A81" s="49"/>
      <c r="B81" s="50"/>
      <c r="C81" s="51"/>
      <c r="D81" s="49"/>
      <c r="E81" s="49"/>
      <c r="F81" s="49"/>
      <c r="G81" s="49"/>
      <c r="H81" s="49"/>
      <c r="I81" s="49"/>
      <c r="J81" s="49"/>
      <c r="K81" s="49"/>
      <c r="L81" s="49"/>
    </row>
    <row r="82" spans="1:12" s="4" customFormat="1" ht="12.75">
      <c r="A82" s="49"/>
      <c r="B82" s="50"/>
      <c r="C82" s="51"/>
      <c r="D82" s="49"/>
      <c r="E82" s="49"/>
      <c r="F82" s="49"/>
      <c r="G82" s="49"/>
      <c r="H82" s="49"/>
      <c r="I82" s="49"/>
      <c r="J82" s="49"/>
      <c r="K82" s="49"/>
      <c r="L82" s="49"/>
    </row>
    <row r="83" spans="1:12" s="4" customFormat="1" ht="12.75">
      <c r="A83" s="49"/>
      <c r="B83" s="50"/>
      <c r="C83" s="51"/>
      <c r="D83" s="49"/>
      <c r="E83" s="49"/>
      <c r="F83" s="49"/>
      <c r="G83" s="49"/>
      <c r="H83" s="49"/>
      <c r="I83" s="49"/>
      <c r="J83" s="49"/>
      <c r="K83" s="49"/>
      <c r="L83" s="49"/>
    </row>
    <row r="84" spans="1:12" s="4" customFormat="1" ht="12.75">
      <c r="A84" s="49"/>
      <c r="B84" s="50"/>
      <c r="C84" s="51"/>
      <c r="D84" s="49"/>
      <c r="E84" s="49"/>
      <c r="F84" s="49"/>
      <c r="G84" s="49"/>
      <c r="H84" s="49"/>
      <c r="I84" s="49"/>
      <c r="J84" s="49"/>
      <c r="K84" s="49"/>
      <c r="L84" s="49"/>
    </row>
    <row r="85" spans="1:12" s="4" customFormat="1" ht="12.75">
      <c r="A85" s="49"/>
      <c r="B85" s="50"/>
      <c r="C85" s="51"/>
      <c r="D85" s="49"/>
      <c r="E85" s="49"/>
      <c r="F85" s="49"/>
      <c r="G85" s="49"/>
      <c r="H85" s="49"/>
      <c r="I85" s="49"/>
      <c r="J85" s="49"/>
      <c r="K85" s="49"/>
      <c r="L85" s="49"/>
    </row>
    <row r="86" spans="1:12" s="4" customFormat="1" ht="12.75">
      <c r="A86" s="49"/>
      <c r="B86" s="50"/>
      <c r="C86" s="51"/>
      <c r="D86" s="49"/>
      <c r="E86" s="49"/>
      <c r="F86" s="49"/>
      <c r="G86" s="49"/>
      <c r="H86" s="49"/>
      <c r="I86" s="49"/>
      <c r="J86" s="49"/>
      <c r="K86" s="49"/>
      <c r="L86" s="49"/>
    </row>
    <row r="87" spans="1:12" s="4" customFormat="1" ht="12.75">
      <c r="A87" s="49"/>
      <c r="B87" s="50"/>
      <c r="C87" s="51"/>
      <c r="D87" s="49"/>
      <c r="E87" s="49"/>
      <c r="F87" s="49"/>
      <c r="G87" s="49"/>
      <c r="H87" s="49"/>
      <c r="I87" s="49"/>
      <c r="J87" s="49"/>
      <c r="K87" s="49"/>
      <c r="L87" s="49"/>
    </row>
    <row r="88" spans="1:12" s="4" customFormat="1" ht="12.75">
      <c r="A88" s="49"/>
      <c r="B88" s="50"/>
      <c r="C88" s="51"/>
      <c r="D88" s="49"/>
      <c r="E88" s="49"/>
      <c r="F88" s="49"/>
      <c r="G88" s="49"/>
      <c r="H88" s="49"/>
      <c r="I88" s="49"/>
      <c r="J88" s="49"/>
      <c r="K88" s="49"/>
      <c r="L88" s="49"/>
    </row>
    <row r="89" spans="1:12" s="4" customFormat="1" ht="12.75">
      <c r="A89" s="49"/>
      <c r="B89" s="50"/>
      <c r="C89" s="51"/>
      <c r="D89" s="49"/>
      <c r="E89" s="49"/>
      <c r="F89" s="49"/>
      <c r="G89" s="49"/>
      <c r="H89" s="49"/>
      <c r="I89" s="49"/>
      <c r="J89" s="49"/>
      <c r="K89" s="49"/>
      <c r="L89" s="49"/>
    </row>
    <row r="90" spans="1:12" s="4" customFormat="1" ht="12.75">
      <c r="A90" s="49"/>
      <c r="B90" s="50"/>
      <c r="C90" s="51"/>
      <c r="D90" s="49"/>
      <c r="E90" s="49"/>
      <c r="F90" s="49"/>
      <c r="G90" s="49"/>
      <c r="H90" s="49"/>
      <c r="I90" s="49"/>
      <c r="J90" s="49"/>
      <c r="K90" s="49"/>
      <c r="L90" s="49"/>
    </row>
    <row r="91" spans="1:12" s="4" customFormat="1" ht="12.75">
      <c r="A91" s="49"/>
      <c r="B91" s="50"/>
      <c r="C91" s="51"/>
      <c r="D91" s="49"/>
      <c r="E91" s="49"/>
      <c r="F91" s="49"/>
      <c r="G91" s="49"/>
      <c r="H91" s="49"/>
      <c r="I91" s="49"/>
      <c r="J91" s="49"/>
      <c r="K91" s="49"/>
      <c r="L91" s="49"/>
    </row>
    <row r="92" spans="1:12" s="4" customFormat="1" ht="12.75">
      <c r="A92" s="49"/>
      <c r="B92" s="50"/>
      <c r="C92" s="51"/>
      <c r="D92" s="49"/>
      <c r="E92" s="49"/>
      <c r="F92" s="49"/>
      <c r="G92" s="49"/>
      <c r="H92" s="49"/>
      <c r="I92" s="49"/>
      <c r="J92" s="49"/>
      <c r="K92" s="49"/>
      <c r="L92" s="49"/>
    </row>
    <row r="93" spans="1:12" s="4" customFormat="1" ht="12.75">
      <c r="A93" s="49"/>
      <c r="B93" s="50"/>
      <c r="C93" s="51"/>
      <c r="D93" s="49"/>
      <c r="E93" s="49"/>
      <c r="F93" s="49"/>
      <c r="G93" s="49"/>
      <c r="H93" s="49"/>
      <c r="I93" s="49"/>
      <c r="J93" s="49"/>
      <c r="K93" s="49"/>
      <c r="L93" s="49"/>
    </row>
    <row r="94" spans="1:12" s="4" customFormat="1" ht="12.75">
      <c r="A94" s="49"/>
      <c r="B94" s="50"/>
      <c r="C94" s="51"/>
      <c r="D94" s="49"/>
      <c r="E94" s="49"/>
      <c r="F94" s="49"/>
      <c r="G94" s="49"/>
      <c r="H94" s="49"/>
      <c r="I94" s="49"/>
      <c r="J94" s="49"/>
      <c r="K94" s="49"/>
      <c r="L94" s="49"/>
    </row>
    <row r="95" spans="1:12" s="4" customFormat="1" ht="12.75">
      <c r="A95" s="49"/>
      <c r="B95" s="50"/>
      <c r="C95" s="51"/>
      <c r="D95" s="49"/>
      <c r="E95" s="49"/>
      <c r="F95" s="49"/>
      <c r="G95" s="49"/>
      <c r="H95" s="49"/>
      <c r="I95" s="49"/>
      <c r="J95" s="49"/>
      <c r="K95" s="49"/>
      <c r="L95" s="49"/>
    </row>
    <row r="96" spans="1:12" s="4" customFormat="1" ht="12.75">
      <c r="A96" s="49"/>
      <c r="B96" s="50"/>
      <c r="C96" s="51"/>
      <c r="D96" s="49"/>
      <c r="E96" s="49"/>
      <c r="F96" s="49"/>
      <c r="G96" s="49"/>
      <c r="H96" s="49"/>
      <c r="I96" s="49"/>
      <c r="J96" s="49"/>
      <c r="K96" s="49"/>
      <c r="L96" s="49"/>
    </row>
    <row r="97" spans="1:12" s="4" customFormat="1" ht="12.75">
      <c r="A97" s="49"/>
      <c r="B97" s="50"/>
      <c r="C97" s="51"/>
      <c r="D97" s="49"/>
      <c r="E97" s="49"/>
      <c r="F97" s="49"/>
      <c r="G97" s="49"/>
      <c r="H97" s="49"/>
      <c r="I97" s="49"/>
      <c r="J97" s="49"/>
      <c r="K97" s="49"/>
      <c r="L97" s="49"/>
    </row>
    <row r="98" spans="1:12" s="4" customFormat="1" ht="12.75">
      <c r="A98" s="49"/>
      <c r="B98" s="50"/>
      <c r="C98" s="51"/>
      <c r="D98" s="49"/>
      <c r="E98" s="49"/>
      <c r="F98" s="49"/>
      <c r="G98" s="49"/>
      <c r="H98" s="49"/>
      <c r="I98" s="49"/>
      <c r="J98" s="49"/>
      <c r="K98" s="49"/>
      <c r="L98" s="49"/>
    </row>
    <row r="99" spans="1:12" s="4" customFormat="1" ht="12.75">
      <c r="A99" s="49"/>
      <c r="B99" s="50"/>
      <c r="C99" s="51"/>
      <c r="D99" s="49"/>
      <c r="E99" s="49"/>
      <c r="F99" s="49"/>
      <c r="G99" s="49"/>
      <c r="H99" s="49"/>
      <c r="I99" s="49"/>
      <c r="J99" s="49"/>
      <c r="K99" s="49"/>
      <c r="L99" s="49"/>
    </row>
    <row r="100" spans="1:12" s="4" customFormat="1" ht="12.75">
      <c r="A100" s="49"/>
      <c r="B100" s="50"/>
      <c r="C100" s="51"/>
      <c r="D100" s="49"/>
      <c r="E100" s="49"/>
      <c r="F100" s="49"/>
      <c r="G100" s="49"/>
      <c r="H100" s="49"/>
      <c r="I100" s="49"/>
      <c r="J100" s="49"/>
      <c r="K100" s="49"/>
      <c r="L100" s="49"/>
    </row>
    <row r="101" spans="1:12" s="4" customFormat="1" ht="12.75">
      <c r="A101" s="49"/>
      <c r="B101" s="50"/>
      <c r="C101" s="51"/>
      <c r="D101" s="49"/>
      <c r="E101" s="49"/>
      <c r="F101" s="49"/>
      <c r="G101" s="49"/>
      <c r="H101" s="49"/>
      <c r="I101" s="49"/>
      <c r="J101" s="49"/>
      <c r="K101" s="49"/>
      <c r="L101" s="49"/>
    </row>
    <row r="102" spans="1:12" s="4" customFormat="1" ht="12.75">
      <c r="A102" s="49"/>
      <c r="B102" s="50"/>
      <c r="C102" s="51"/>
      <c r="D102" s="49"/>
      <c r="E102" s="49"/>
      <c r="F102" s="49"/>
      <c r="G102" s="49"/>
      <c r="H102" s="49"/>
      <c r="I102" s="49"/>
      <c r="J102" s="49"/>
      <c r="K102" s="49"/>
      <c r="L102" s="49"/>
    </row>
    <row r="103" spans="1:12" s="4" customFormat="1" ht="12.75">
      <c r="A103" s="49"/>
      <c r="B103" s="50"/>
      <c r="C103" s="51"/>
      <c r="D103" s="49"/>
      <c r="E103" s="49"/>
      <c r="F103" s="49"/>
      <c r="G103" s="49"/>
      <c r="H103" s="49"/>
      <c r="I103" s="49"/>
      <c r="J103" s="49"/>
      <c r="K103" s="49"/>
      <c r="L103" s="49"/>
    </row>
    <row r="104" spans="1:12" s="4" customFormat="1" ht="12.75">
      <c r="A104" s="49"/>
      <c r="B104" s="50"/>
      <c r="C104" s="51"/>
      <c r="D104" s="49"/>
      <c r="E104" s="49"/>
      <c r="F104" s="49"/>
      <c r="G104" s="49"/>
      <c r="H104" s="49"/>
      <c r="I104" s="49"/>
      <c r="J104" s="49"/>
      <c r="K104" s="49"/>
      <c r="L104" s="49"/>
    </row>
    <row r="105" spans="1:12" s="4" customFormat="1" ht="12.75">
      <c r="A105" s="49"/>
      <c r="B105" s="50"/>
      <c r="C105" s="51"/>
      <c r="D105" s="49"/>
      <c r="E105" s="49"/>
      <c r="F105" s="49"/>
      <c r="G105" s="49"/>
      <c r="H105" s="49"/>
      <c r="I105" s="49"/>
      <c r="J105" s="49"/>
      <c r="K105" s="49"/>
      <c r="L105" s="49"/>
    </row>
    <row r="106" spans="1:12" s="4" customFormat="1" ht="12.75">
      <c r="A106" s="49"/>
      <c r="B106" s="50"/>
      <c r="C106" s="51"/>
      <c r="D106" s="49"/>
      <c r="E106" s="49"/>
      <c r="F106" s="49"/>
      <c r="G106" s="49"/>
      <c r="H106" s="49"/>
      <c r="I106" s="49"/>
      <c r="J106" s="49"/>
      <c r="K106" s="49"/>
      <c r="L106" s="49"/>
    </row>
    <row r="107" spans="1:12" s="4" customFormat="1" ht="12.75">
      <c r="A107" s="49"/>
      <c r="B107" s="50"/>
      <c r="C107" s="51"/>
      <c r="D107" s="49"/>
      <c r="E107" s="49"/>
      <c r="F107" s="49"/>
      <c r="G107" s="49"/>
      <c r="H107" s="49"/>
      <c r="I107" s="49"/>
      <c r="J107" s="49"/>
      <c r="K107" s="49"/>
      <c r="L107" s="49"/>
    </row>
    <row r="108" spans="1:12" s="4" customFormat="1" ht="12.75">
      <c r="A108" s="49"/>
      <c r="B108" s="50"/>
      <c r="C108" s="51"/>
      <c r="D108" s="49"/>
      <c r="E108" s="49"/>
      <c r="F108" s="49"/>
      <c r="G108" s="49"/>
      <c r="H108" s="49"/>
      <c r="I108" s="49"/>
      <c r="J108" s="49"/>
      <c r="K108" s="49"/>
      <c r="L108" s="49"/>
    </row>
    <row r="109" spans="1:12" s="4" customFormat="1" ht="12.75">
      <c r="A109" s="49"/>
      <c r="B109" s="50"/>
      <c r="C109" s="51"/>
      <c r="D109" s="49"/>
      <c r="E109" s="49"/>
      <c r="F109" s="49"/>
      <c r="G109" s="49"/>
      <c r="H109" s="49"/>
      <c r="I109" s="49"/>
      <c r="J109" s="49"/>
      <c r="K109" s="49"/>
      <c r="L109" s="49"/>
    </row>
    <row r="110" spans="1:12" s="4" customFormat="1" ht="12.75">
      <c r="A110" s="49"/>
      <c r="B110" s="50"/>
      <c r="C110" s="51"/>
      <c r="D110" s="49"/>
      <c r="E110" s="49"/>
      <c r="F110" s="49"/>
      <c r="G110" s="49"/>
      <c r="H110" s="49"/>
      <c r="I110" s="49"/>
      <c r="J110" s="49"/>
      <c r="K110" s="49"/>
      <c r="L110" s="49"/>
    </row>
    <row r="111" spans="1:12" s="4" customFormat="1" ht="12.75">
      <c r="A111" s="49"/>
      <c r="B111" s="50"/>
      <c r="C111" s="51"/>
      <c r="D111" s="49"/>
      <c r="E111" s="49"/>
      <c r="F111" s="49"/>
      <c r="G111" s="49"/>
      <c r="H111" s="49"/>
      <c r="I111" s="49"/>
      <c r="J111" s="49"/>
      <c r="K111" s="49"/>
      <c r="L111" s="49"/>
    </row>
    <row r="112" spans="1:12" s="4" customFormat="1" ht="12.75">
      <c r="A112" s="49"/>
      <c r="B112" s="50"/>
      <c r="C112" s="51"/>
      <c r="D112" s="49"/>
      <c r="E112" s="49"/>
      <c r="F112" s="49"/>
      <c r="G112" s="49"/>
      <c r="H112" s="49"/>
      <c r="I112" s="49"/>
      <c r="J112" s="49"/>
      <c r="K112" s="49"/>
      <c r="L112" s="49"/>
    </row>
    <row r="113" spans="1:12" s="4" customFormat="1" ht="12.75">
      <c r="A113" s="49"/>
      <c r="B113" s="50"/>
      <c r="C113" s="51"/>
      <c r="D113" s="49"/>
      <c r="E113" s="49"/>
      <c r="F113" s="49"/>
      <c r="G113" s="49"/>
      <c r="H113" s="49"/>
      <c r="I113" s="49"/>
      <c r="J113" s="49"/>
      <c r="K113" s="49"/>
      <c r="L113" s="49"/>
    </row>
    <row r="114" spans="1:12" s="4" customFormat="1" ht="12.75">
      <c r="A114" s="49"/>
      <c r="B114" s="50"/>
      <c r="C114" s="51"/>
      <c r="D114" s="49"/>
      <c r="E114" s="49"/>
      <c r="F114" s="49"/>
      <c r="G114" s="49"/>
      <c r="H114" s="49"/>
      <c r="I114" s="49"/>
      <c r="J114" s="49"/>
      <c r="K114" s="49"/>
      <c r="L114" s="49"/>
    </row>
    <row r="115" spans="1:12" s="4" customFormat="1" ht="12.75">
      <c r="A115" s="49"/>
      <c r="B115" s="50"/>
      <c r="C115" s="51"/>
      <c r="D115" s="49"/>
      <c r="E115" s="49"/>
      <c r="F115" s="49"/>
      <c r="G115" s="49"/>
      <c r="H115" s="49"/>
      <c r="I115" s="49"/>
      <c r="J115" s="49"/>
      <c r="K115" s="49"/>
      <c r="L115" s="49"/>
    </row>
    <row r="116" spans="1:12" s="4" customFormat="1" ht="12.75">
      <c r="A116" s="49"/>
      <c r="B116" s="50"/>
      <c r="C116" s="51"/>
      <c r="D116" s="49"/>
      <c r="E116" s="49"/>
      <c r="F116" s="49"/>
      <c r="G116" s="49"/>
      <c r="H116" s="49"/>
      <c r="I116" s="49"/>
      <c r="J116" s="49"/>
      <c r="K116" s="49"/>
      <c r="L116" s="49"/>
    </row>
    <row r="117" spans="1:12" s="4" customFormat="1" ht="12.75">
      <c r="A117" s="49"/>
      <c r="B117" s="50"/>
      <c r="C117" s="51"/>
      <c r="D117" s="49"/>
      <c r="E117" s="49"/>
      <c r="F117" s="49"/>
      <c r="G117" s="49"/>
      <c r="H117" s="49"/>
      <c r="I117" s="49"/>
      <c r="J117" s="49"/>
      <c r="K117" s="49"/>
      <c r="L117" s="49"/>
    </row>
    <row r="118" spans="1:12" s="4" customFormat="1" ht="12.75">
      <c r="A118" s="49"/>
      <c r="B118" s="50"/>
      <c r="C118" s="51"/>
      <c r="D118" s="49"/>
      <c r="E118" s="49"/>
      <c r="F118" s="49"/>
      <c r="G118" s="49"/>
      <c r="H118" s="49"/>
      <c r="I118" s="49"/>
      <c r="J118" s="49"/>
      <c r="K118" s="49"/>
      <c r="L118" s="49"/>
    </row>
    <row r="119" spans="1:12" s="4" customFormat="1" ht="12.75">
      <c r="A119" s="49"/>
      <c r="B119" s="50"/>
      <c r="C119" s="51"/>
      <c r="D119" s="49"/>
      <c r="E119" s="49"/>
      <c r="F119" s="49"/>
      <c r="G119" s="49"/>
      <c r="H119" s="49"/>
      <c r="I119" s="49"/>
      <c r="J119" s="49"/>
      <c r="K119" s="49"/>
      <c r="L119" s="49"/>
    </row>
    <row r="120" spans="1:12" s="4" customFormat="1" ht="12.75">
      <c r="A120" s="49"/>
      <c r="B120" s="50"/>
      <c r="C120" s="51"/>
      <c r="D120" s="49"/>
      <c r="E120" s="49"/>
      <c r="F120" s="49"/>
      <c r="G120" s="49"/>
      <c r="H120" s="49"/>
      <c r="I120" s="49"/>
      <c r="J120" s="49"/>
      <c r="K120" s="49"/>
      <c r="L120" s="49"/>
    </row>
    <row r="121" spans="1:12" s="4" customFormat="1" ht="12.75">
      <c r="A121" s="49"/>
      <c r="B121" s="50"/>
      <c r="C121" s="51"/>
      <c r="D121" s="49"/>
      <c r="E121" s="49"/>
      <c r="F121" s="49"/>
      <c r="G121" s="49"/>
      <c r="H121" s="49"/>
      <c r="I121" s="49"/>
      <c r="J121" s="49"/>
      <c r="K121" s="49"/>
      <c r="L121" s="49"/>
    </row>
    <row r="122" spans="1:12" s="4" customFormat="1" ht="12.75">
      <c r="A122" s="49"/>
      <c r="B122" s="50"/>
      <c r="C122" s="51"/>
      <c r="D122" s="49"/>
      <c r="E122" s="49"/>
      <c r="F122" s="49"/>
      <c r="G122" s="49"/>
      <c r="H122" s="49"/>
      <c r="I122" s="49"/>
      <c r="J122" s="49"/>
      <c r="K122" s="49"/>
      <c r="L122" s="49"/>
    </row>
    <row r="123" spans="1:12" s="4" customFormat="1" ht="12.75">
      <c r="A123" s="49"/>
      <c r="B123" s="50"/>
      <c r="C123" s="51"/>
      <c r="D123" s="49"/>
      <c r="E123" s="49"/>
      <c r="F123" s="49"/>
      <c r="G123" s="49"/>
      <c r="H123" s="49"/>
      <c r="I123" s="49"/>
      <c r="J123" s="49"/>
      <c r="K123" s="49"/>
      <c r="L123" s="49"/>
    </row>
    <row r="124" spans="1:12" s="4" customFormat="1" ht="12.75">
      <c r="A124" s="49"/>
      <c r="B124" s="50"/>
      <c r="C124" s="51"/>
      <c r="D124" s="49"/>
      <c r="E124" s="49"/>
      <c r="F124" s="49"/>
      <c r="G124" s="49"/>
      <c r="H124" s="49"/>
      <c r="I124" s="49"/>
      <c r="J124" s="49"/>
      <c r="K124" s="49"/>
      <c r="L124" s="49"/>
    </row>
    <row r="125" spans="1:12" s="4" customFormat="1" ht="12.75">
      <c r="A125" s="49"/>
      <c r="B125" s="50"/>
      <c r="C125" s="51"/>
      <c r="D125" s="49"/>
      <c r="E125" s="49"/>
      <c r="F125" s="49"/>
      <c r="G125" s="49"/>
      <c r="H125" s="49"/>
      <c r="I125" s="49"/>
      <c r="J125" s="49"/>
      <c r="K125" s="49"/>
      <c r="L125" s="49"/>
    </row>
    <row r="126" spans="1:12" s="4" customFormat="1" ht="12.75">
      <c r="A126" s="49"/>
      <c r="B126" s="50"/>
      <c r="C126" s="51"/>
      <c r="D126" s="49"/>
      <c r="E126" s="49"/>
      <c r="F126" s="49"/>
      <c r="G126" s="49"/>
      <c r="H126" s="49"/>
      <c r="I126" s="49"/>
      <c r="J126" s="49"/>
      <c r="K126" s="49"/>
      <c r="L126" s="49"/>
    </row>
    <row r="127" spans="1:12" s="4" customFormat="1" ht="12.75">
      <c r="A127" s="49"/>
      <c r="B127" s="50"/>
      <c r="C127" s="51"/>
      <c r="D127" s="49"/>
      <c r="E127" s="49"/>
      <c r="F127" s="49"/>
      <c r="G127" s="49"/>
      <c r="H127" s="49"/>
      <c r="I127" s="49"/>
      <c r="J127" s="49"/>
      <c r="K127" s="49"/>
      <c r="L127" s="49"/>
    </row>
    <row r="128" spans="1:12" s="4" customFormat="1" ht="12.75">
      <c r="A128" s="49"/>
      <c r="B128" s="50"/>
      <c r="C128" s="51"/>
      <c r="D128" s="49"/>
      <c r="E128" s="49"/>
      <c r="F128" s="49"/>
      <c r="G128" s="49"/>
      <c r="H128" s="49"/>
      <c r="I128" s="49"/>
      <c r="J128" s="49"/>
      <c r="K128" s="49"/>
      <c r="L128" s="49"/>
    </row>
    <row r="129" spans="1:12" s="4" customFormat="1" ht="12.75">
      <c r="A129" s="49"/>
      <c r="B129" s="50"/>
      <c r="C129" s="51"/>
      <c r="D129" s="49"/>
      <c r="E129" s="49"/>
      <c r="F129" s="49"/>
      <c r="G129" s="49"/>
      <c r="H129" s="49"/>
      <c r="I129" s="49"/>
      <c r="J129" s="49"/>
      <c r="K129" s="49"/>
      <c r="L129" s="49"/>
    </row>
    <row r="130" spans="1:12" s="4" customFormat="1" ht="12.75">
      <c r="A130" s="49"/>
      <c r="B130" s="50"/>
      <c r="C130" s="51"/>
      <c r="D130" s="49"/>
      <c r="E130" s="49"/>
      <c r="F130" s="49"/>
      <c r="G130" s="49"/>
      <c r="H130" s="49"/>
      <c r="I130" s="49"/>
      <c r="J130" s="49"/>
      <c r="K130" s="49"/>
      <c r="L130" s="49"/>
    </row>
    <row r="131" spans="1:12" s="4" customFormat="1" ht="12.75">
      <c r="A131" s="49"/>
      <c r="B131" s="50"/>
      <c r="C131" s="51"/>
      <c r="D131" s="49"/>
      <c r="E131" s="49"/>
      <c r="F131" s="49"/>
      <c r="G131" s="49"/>
      <c r="H131" s="49"/>
      <c r="I131" s="49"/>
      <c r="J131" s="49"/>
      <c r="K131" s="49"/>
      <c r="L131" s="49"/>
    </row>
    <row r="132" spans="1:12" s="4" customFormat="1" ht="12.75">
      <c r="A132" s="49"/>
      <c r="B132" s="50"/>
      <c r="C132" s="51"/>
      <c r="D132" s="49"/>
      <c r="E132" s="49"/>
      <c r="F132" s="49"/>
      <c r="G132" s="49"/>
      <c r="H132" s="49"/>
      <c r="I132" s="49"/>
      <c r="J132" s="49"/>
      <c r="K132" s="49"/>
      <c r="L132" s="49"/>
    </row>
    <row r="133" spans="1:12" s="4" customFormat="1" ht="12.75">
      <c r="A133" s="49"/>
      <c r="B133" s="50"/>
      <c r="C133" s="51"/>
      <c r="D133" s="49"/>
      <c r="E133" s="49"/>
      <c r="F133" s="49"/>
      <c r="G133" s="49"/>
      <c r="H133" s="49"/>
      <c r="I133" s="49"/>
      <c r="J133" s="49"/>
      <c r="K133" s="49"/>
      <c r="L133" s="49"/>
    </row>
    <row r="134" spans="1:12" s="4" customFormat="1" ht="12.75">
      <c r="A134" s="49"/>
      <c r="B134" s="50"/>
      <c r="C134" s="51"/>
      <c r="D134" s="49"/>
      <c r="E134" s="49"/>
      <c r="F134" s="49"/>
      <c r="G134" s="49"/>
      <c r="H134" s="49"/>
      <c r="I134" s="49"/>
      <c r="J134" s="49"/>
      <c r="K134" s="49"/>
      <c r="L134" s="49"/>
    </row>
    <row r="135" spans="1:12" s="4" customFormat="1" ht="12.75">
      <c r="A135" s="49"/>
      <c r="B135" s="50"/>
      <c r="C135" s="51"/>
      <c r="D135" s="49"/>
      <c r="E135" s="49"/>
      <c r="F135" s="49"/>
      <c r="G135" s="49"/>
      <c r="H135" s="49"/>
      <c r="I135" s="49"/>
      <c r="J135" s="49"/>
      <c r="K135" s="49"/>
      <c r="L135" s="49"/>
    </row>
    <row r="136" spans="1:12" s="4" customFormat="1" ht="12.75">
      <c r="A136" s="49"/>
      <c r="B136" s="50"/>
      <c r="C136" s="51"/>
      <c r="D136" s="49"/>
      <c r="E136" s="49"/>
      <c r="F136" s="49"/>
      <c r="G136" s="49"/>
      <c r="H136" s="49"/>
      <c r="I136" s="49"/>
      <c r="J136" s="49"/>
      <c r="K136" s="49"/>
      <c r="L136" s="49"/>
    </row>
    <row r="137" spans="1:12" s="4" customFormat="1" ht="12.75">
      <c r="A137" s="49"/>
      <c r="B137" s="50"/>
      <c r="C137" s="51"/>
      <c r="D137" s="49"/>
      <c r="E137" s="49"/>
      <c r="F137" s="49"/>
      <c r="G137" s="49"/>
      <c r="H137" s="49"/>
      <c r="I137" s="49"/>
      <c r="J137" s="49"/>
      <c r="K137" s="49"/>
      <c r="L137" s="49"/>
    </row>
    <row r="138" spans="1:12" s="4" customFormat="1" ht="12.75">
      <c r="A138" s="49"/>
      <c r="B138" s="50"/>
      <c r="C138" s="51"/>
      <c r="D138" s="49"/>
      <c r="E138" s="49"/>
      <c r="F138" s="49"/>
      <c r="G138" s="49"/>
      <c r="H138" s="49"/>
      <c r="I138" s="49"/>
      <c r="J138" s="49"/>
      <c r="K138" s="49"/>
      <c r="L138" s="49"/>
    </row>
    <row r="139" spans="1:12" s="4" customFormat="1" ht="12.75">
      <c r="A139" s="49"/>
      <c r="B139" s="50"/>
      <c r="C139" s="51"/>
      <c r="D139" s="49"/>
      <c r="E139" s="49"/>
      <c r="F139" s="49"/>
      <c r="G139" s="49"/>
      <c r="H139" s="49"/>
      <c r="I139" s="49"/>
      <c r="J139" s="49"/>
      <c r="K139" s="49"/>
      <c r="L139" s="49"/>
    </row>
    <row r="140" spans="1:12" s="4" customFormat="1" ht="12.75">
      <c r="A140" s="49"/>
      <c r="B140" s="50"/>
      <c r="C140" s="51"/>
      <c r="D140" s="49"/>
      <c r="E140" s="49"/>
      <c r="F140" s="49"/>
      <c r="G140" s="49"/>
      <c r="H140" s="49"/>
      <c r="I140" s="49"/>
      <c r="J140" s="49"/>
      <c r="K140" s="49"/>
      <c r="L140" s="49"/>
    </row>
    <row r="141" spans="1:12" s="4" customFormat="1" ht="12.75">
      <c r="A141" s="49"/>
      <c r="B141" s="50"/>
      <c r="C141" s="51"/>
      <c r="D141" s="49"/>
      <c r="E141" s="49"/>
      <c r="F141" s="49"/>
      <c r="G141" s="49"/>
      <c r="H141" s="49"/>
      <c r="I141" s="49"/>
      <c r="J141" s="49"/>
      <c r="K141" s="49"/>
      <c r="L141" s="49"/>
    </row>
    <row r="142" spans="1:12" s="4" customFormat="1" ht="12.75">
      <c r="A142" s="49"/>
      <c r="B142" s="50"/>
      <c r="C142" s="51"/>
      <c r="D142" s="49"/>
      <c r="E142" s="49"/>
      <c r="F142" s="49"/>
      <c r="G142" s="49"/>
      <c r="H142" s="49"/>
      <c r="I142" s="49"/>
      <c r="J142" s="49"/>
      <c r="K142" s="49"/>
      <c r="L142" s="49"/>
    </row>
    <row r="143" spans="1:12" s="4" customFormat="1" ht="12.75">
      <c r="A143" s="49"/>
      <c r="B143" s="50"/>
      <c r="C143" s="51"/>
      <c r="D143" s="49"/>
      <c r="E143" s="49"/>
      <c r="F143" s="49"/>
      <c r="G143" s="49"/>
      <c r="H143" s="49"/>
      <c r="I143" s="49"/>
      <c r="J143" s="49"/>
      <c r="K143" s="49"/>
      <c r="L143" s="49"/>
    </row>
    <row r="144" spans="1:12" s="4" customFormat="1" ht="12.75">
      <c r="A144" s="49"/>
      <c r="B144" s="50"/>
      <c r="C144" s="51"/>
      <c r="D144" s="49"/>
      <c r="E144" s="49"/>
      <c r="F144" s="49"/>
      <c r="G144" s="49"/>
      <c r="H144" s="49"/>
      <c r="I144" s="49"/>
      <c r="J144" s="49"/>
      <c r="K144" s="49"/>
      <c r="L144" s="49"/>
    </row>
    <row r="145" spans="1:12" s="4" customFormat="1" ht="12.75">
      <c r="A145" s="49"/>
      <c r="B145" s="50"/>
      <c r="C145" s="51"/>
      <c r="D145" s="49"/>
      <c r="E145" s="49"/>
      <c r="F145" s="49"/>
      <c r="G145" s="49"/>
      <c r="H145" s="49"/>
      <c r="I145" s="49"/>
      <c r="J145" s="49"/>
      <c r="K145" s="49"/>
      <c r="L145" s="49"/>
    </row>
    <row r="146" spans="1:12" s="4" customFormat="1" ht="12.75">
      <c r="A146" s="49"/>
      <c r="B146" s="50"/>
      <c r="C146" s="51"/>
      <c r="D146" s="49"/>
      <c r="E146" s="49"/>
      <c r="F146" s="49"/>
      <c r="G146" s="49"/>
      <c r="H146" s="49"/>
      <c r="I146" s="49"/>
      <c r="J146" s="49"/>
      <c r="K146" s="49"/>
      <c r="L146" s="49"/>
    </row>
    <row r="147" spans="1:12" s="4" customFormat="1" ht="12.75">
      <c r="A147" s="49"/>
      <c r="B147" s="50"/>
      <c r="C147" s="51"/>
      <c r="D147" s="49"/>
      <c r="E147" s="49"/>
      <c r="F147" s="49"/>
      <c r="G147" s="49"/>
      <c r="H147" s="49"/>
      <c r="I147" s="49"/>
      <c r="J147" s="49"/>
      <c r="K147" s="49"/>
      <c r="L147" s="49"/>
    </row>
    <row r="148" spans="1:12" s="4" customFormat="1" ht="12.75">
      <c r="A148" s="49"/>
      <c r="B148" s="50"/>
      <c r="C148" s="51"/>
      <c r="D148" s="49"/>
      <c r="E148" s="49"/>
      <c r="F148" s="49"/>
      <c r="G148" s="49"/>
      <c r="H148" s="49"/>
      <c r="I148" s="49"/>
      <c r="J148" s="49"/>
      <c r="K148" s="49"/>
      <c r="L148" s="49"/>
    </row>
    <row r="149" spans="1:12" s="4" customFormat="1" ht="12.75">
      <c r="A149" s="49"/>
      <c r="B149" s="50"/>
      <c r="C149" s="51"/>
      <c r="D149" s="49"/>
      <c r="E149" s="49"/>
      <c r="F149" s="49"/>
      <c r="G149" s="49"/>
      <c r="H149" s="49"/>
      <c r="I149" s="49"/>
      <c r="J149" s="49"/>
      <c r="K149" s="49"/>
      <c r="L149" s="49"/>
    </row>
    <row r="150" spans="1:12" s="4" customFormat="1" ht="12.75">
      <c r="A150" s="49"/>
      <c r="B150" s="50"/>
      <c r="C150" s="51"/>
      <c r="D150" s="49"/>
      <c r="E150" s="49"/>
      <c r="F150" s="49"/>
      <c r="G150" s="49"/>
      <c r="H150" s="49"/>
      <c r="I150" s="49"/>
      <c r="J150" s="49"/>
      <c r="K150" s="49"/>
      <c r="L150" s="49"/>
    </row>
    <row r="151" spans="1:12" s="4" customFormat="1" ht="12.75">
      <c r="A151" s="49"/>
      <c r="B151" s="50"/>
      <c r="C151" s="51"/>
      <c r="D151" s="49"/>
      <c r="E151" s="49"/>
      <c r="F151" s="49"/>
      <c r="G151" s="49"/>
      <c r="H151" s="49"/>
      <c r="I151" s="49"/>
      <c r="J151" s="49"/>
      <c r="K151" s="49"/>
      <c r="L151" s="49"/>
    </row>
    <row r="152" spans="1:12" s="4" customFormat="1" ht="12.75">
      <c r="A152" s="49"/>
      <c r="B152" s="50"/>
      <c r="C152" s="51"/>
      <c r="D152" s="49"/>
      <c r="E152" s="49"/>
      <c r="F152" s="49"/>
      <c r="G152" s="49"/>
      <c r="H152" s="49"/>
      <c r="I152" s="49"/>
      <c r="J152" s="49"/>
      <c r="K152" s="49"/>
      <c r="L152" s="49"/>
    </row>
    <row r="153" spans="1:12" s="4" customFormat="1" ht="12.75">
      <c r="A153" s="49"/>
      <c r="B153" s="50"/>
      <c r="C153" s="51"/>
      <c r="D153" s="49"/>
      <c r="E153" s="49"/>
      <c r="F153" s="49"/>
      <c r="G153" s="49"/>
      <c r="H153" s="49"/>
      <c r="I153" s="49"/>
      <c r="J153" s="49"/>
      <c r="K153" s="49"/>
      <c r="L153" s="49"/>
    </row>
    <row r="154" spans="1:12" s="4" customFormat="1" ht="12.75">
      <c r="A154" s="49"/>
      <c r="B154" s="50"/>
      <c r="C154" s="51"/>
      <c r="D154" s="49"/>
      <c r="E154" s="49"/>
      <c r="F154" s="49"/>
      <c r="G154" s="49"/>
      <c r="H154" s="49"/>
      <c r="I154" s="49"/>
      <c r="J154" s="49"/>
      <c r="K154" s="49"/>
      <c r="L154" s="49"/>
    </row>
    <row r="155" spans="1:12" s="4" customFormat="1" ht="12.75">
      <c r="A155" s="49"/>
      <c r="B155" s="50"/>
      <c r="C155" s="51"/>
      <c r="D155" s="49"/>
      <c r="E155" s="49"/>
      <c r="F155" s="49"/>
      <c r="G155" s="49"/>
      <c r="H155" s="49"/>
      <c r="I155" s="49"/>
      <c r="J155" s="49"/>
      <c r="K155" s="49"/>
      <c r="L155" s="49"/>
    </row>
    <row r="156" spans="1:12" s="4" customFormat="1" ht="12.75">
      <c r="A156" s="49"/>
      <c r="B156" s="50"/>
      <c r="C156" s="51"/>
      <c r="D156" s="49"/>
      <c r="E156" s="49"/>
      <c r="F156" s="49"/>
      <c r="G156" s="49"/>
      <c r="H156" s="49"/>
      <c r="I156" s="49"/>
      <c r="J156" s="49"/>
      <c r="K156" s="49"/>
      <c r="L156" s="49"/>
    </row>
    <row r="157" spans="1:12" s="4" customFormat="1" ht="12.75">
      <c r="A157" s="49"/>
      <c r="B157" s="50"/>
      <c r="C157" s="51"/>
      <c r="D157" s="49"/>
      <c r="E157" s="49"/>
      <c r="F157" s="49"/>
      <c r="G157" s="49"/>
      <c r="H157" s="49"/>
      <c r="I157" s="49"/>
      <c r="J157" s="49"/>
      <c r="K157" s="49"/>
      <c r="L157" s="49"/>
    </row>
    <row r="158" spans="1:12" s="4" customFormat="1" ht="12.75">
      <c r="A158" s="49"/>
      <c r="B158" s="50"/>
      <c r="C158" s="51"/>
      <c r="D158" s="49"/>
      <c r="E158" s="49"/>
      <c r="F158" s="49"/>
      <c r="G158" s="49"/>
      <c r="H158" s="49"/>
      <c r="I158" s="49"/>
      <c r="J158" s="49"/>
      <c r="K158" s="49"/>
      <c r="L158" s="49"/>
    </row>
    <row r="159" spans="1:12" s="4" customFormat="1" ht="12.75">
      <c r="A159" s="49"/>
      <c r="B159" s="50"/>
      <c r="C159" s="51"/>
      <c r="D159" s="49"/>
      <c r="E159" s="49"/>
      <c r="F159" s="49"/>
      <c r="G159" s="49"/>
      <c r="H159" s="49"/>
      <c r="I159" s="49"/>
      <c r="J159" s="49"/>
      <c r="K159" s="49"/>
      <c r="L159" s="49"/>
    </row>
    <row r="160" spans="1:12" s="4" customFormat="1" ht="12.75">
      <c r="A160" s="49"/>
      <c r="B160" s="50"/>
      <c r="C160" s="51"/>
      <c r="D160" s="49"/>
      <c r="E160" s="49"/>
      <c r="F160" s="49"/>
      <c r="G160" s="49"/>
      <c r="H160" s="49"/>
      <c r="I160" s="49"/>
      <c r="J160" s="49"/>
      <c r="K160" s="49"/>
      <c r="L160" s="49"/>
    </row>
    <row r="161" spans="1:12" s="4" customFormat="1" ht="12.75">
      <c r="A161" s="49"/>
      <c r="B161" s="50"/>
      <c r="C161" s="51"/>
      <c r="D161" s="49"/>
      <c r="E161" s="49"/>
      <c r="F161" s="49"/>
      <c r="G161" s="49"/>
      <c r="H161" s="49"/>
      <c r="I161" s="49"/>
      <c r="J161" s="49"/>
      <c r="K161" s="49"/>
      <c r="L161" s="49"/>
    </row>
    <row r="162" spans="1:12" s="4" customFormat="1" ht="12.75">
      <c r="A162" s="49"/>
      <c r="B162" s="50"/>
      <c r="C162" s="51"/>
      <c r="D162" s="49"/>
      <c r="E162" s="49"/>
      <c r="F162" s="49"/>
      <c r="G162" s="49"/>
      <c r="H162" s="49"/>
      <c r="I162" s="49"/>
      <c r="J162" s="49"/>
      <c r="K162" s="49"/>
      <c r="L162" s="49"/>
    </row>
    <row r="163" spans="1:12" s="4" customFormat="1" ht="12.75">
      <c r="A163" s="49"/>
      <c r="B163" s="50"/>
      <c r="C163" s="51"/>
      <c r="D163" s="49"/>
      <c r="E163" s="49"/>
      <c r="F163" s="49"/>
      <c r="G163" s="49"/>
      <c r="H163" s="49"/>
      <c r="I163" s="49"/>
      <c r="J163" s="49"/>
      <c r="K163" s="49"/>
      <c r="L163" s="49"/>
    </row>
    <row r="164" spans="1:12" s="4" customFormat="1" ht="12.75">
      <c r="A164" s="49"/>
      <c r="B164" s="50"/>
      <c r="C164" s="51"/>
      <c r="D164" s="49"/>
      <c r="E164" s="49"/>
      <c r="F164" s="49"/>
      <c r="G164" s="49"/>
      <c r="H164" s="49"/>
      <c r="I164" s="49"/>
      <c r="J164" s="49"/>
      <c r="K164" s="49"/>
      <c r="L164" s="49"/>
    </row>
    <row r="165" spans="1:12" s="4" customFormat="1" ht="12.75">
      <c r="A165" s="49"/>
      <c r="B165" s="50"/>
      <c r="C165" s="51"/>
      <c r="D165" s="49"/>
      <c r="E165" s="49"/>
      <c r="F165" s="49"/>
      <c r="G165" s="49"/>
      <c r="H165" s="49"/>
      <c r="I165" s="49"/>
      <c r="J165" s="49"/>
      <c r="K165" s="49"/>
      <c r="L165" s="49"/>
    </row>
    <row r="166" spans="1:12" s="4" customFormat="1" ht="12.75">
      <c r="A166" s="49"/>
      <c r="B166" s="50"/>
      <c r="C166" s="51"/>
      <c r="D166" s="49"/>
      <c r="E166" s="49"/>
      <c r="F166" s="49"/>
      <c r="G166" s="49"/>
      <c r="H166" s="49"/>
      <c r="I166" s="49"/>
      <c r="J166" s="49"/>
      <c r="K166" s="49"/>
      <c r="L166" s="49"/>
    </row>
    <row r="167" spans="1:12" s="4" customFormat="1" ht="12.75">
      <c r="A167" s="49"/>
      <c r="B167" s="50"/>
      <c r="C167" s="51"/>
      <c r="D167" s="49"/>
      <c r="E167" s="49"/>
      <c r="F167" s="49"/>
      <c r="G167" s="49"/>
      <c r="H167" s="49"/>
      <c r="I167" s="49"/>
      <c r="J167" s="49"/>
      <c r="K167" s="49"/>
      <c r="L167" s="49"/>
    </row>
    <row r="168" spans="1:12" s="4" customFormat="1" ht="12.75">
      <c r="A168" s="49"/>
      <c r="B168" s="50"/>
      <c r="C168" s="51"/>
      <c r="D168" s="49"/>
      <c r="E168" s="49"/>
      <c r="F168" s="49"/>
      <c r="G168" s="49"/>
      <c r="H168" s="49"/>
      <c r="I168" s="49"/>
      <c r="J168" s="49"/>
      <c r="K168" s="49"/>
      <c r="L168" s="49"/>
    </row>
    <row r="169" spans="1:12" s="4" customFormat="1" ht="12.75">
      <c r="A169" s="49"/>
      <c r="B169" s="50"/>
      <c r="C169" s="51"/>
      <c r="D169" s="49"/>
      <c r="E169" s="49"/>
      <c r="F169" s="49"/>
      <c r="G169" s="49"/>
      <c r="H169" s="49"/>
      <c r="I169" s="49"/>
      <c r="J169" s="49"/>
      <c r="K169" s="49"/>
      <c r="L169" s="49"/>
    </row>
    <row r="170" spans="1:12" s="4" customFormat="1" ht="12.75">
      <c r="A170" s="49"/>
      <c r="B170" s="50"/>
      <c r="C170" s="51"/>
      <c r="D170" s="49"/>
      <c r="E170" s="49"/>
      <c r="F170" s="49"/>
      <c r="G170" s="49"/>
      <c r="H170" s="49"/>
      <c r="I170" s="49"/>
      <c r="J170" s="49"/>
      <c r="K170" s="49"/>
      <c r="L170" s="49"/>
    </row>
    <row r="171" spans="1:12" s="4" customFormat="1" ht="12.75">
      <c r="A171" s="49"/>
      <c r="B171" s="50"/>
      <c r="C171" s="51"/>
      <c r="D171" s="49"/>
      <c r="E171" s="49"/>
      <c r="F171" s="49"/>
      <c r="G171" s="49"/>
      <c r="H171" s="49"/>
      <c r="I171" s="49"/>
      <c r="J171" s="49"/>
      <c r="K171" s="49"/>
      <c r="L171" s="49"/>
    </row>
    <row r="172" spans="1:12" s="4" customFormat="1" ht="12.75">
      <c r="A172" s="49"/>
      <c r="B172" s="50"/>
      <c r="C172" s="51"/>
      <c r="D172" s="49"/>
      <c r="E172" s="49"/>
      <c r="F172" s="49"/>
      <c r="G172" s="49"/>
      <c r="H172" s="49"/>
      <c r="I172" s="49"/>
      <c r="J172" s="49"/>
      <c r="K172" s="49"/>
      <c r="L172" s="49"/>
    </row>
    <row r="173" spans="1:12" s="4" customFormat="1" ht="12.75">
      <c r="A173" s="49"/>
      <c r="B173" s="50"/>
      <c r="C173" s="51"/>
      <c r="D173" s="49"/>
      <c r="E173" s="49"/>
      <c r="F173" s="49"/>
      <c r="G173" s="49"/>
      <c r="H173" s="49"/>
      <c r="I173" s="49"/>
      <c r="J173" s="49"/>
      <c r="K173" s="49"/>
      <c r="L173" s="49"/>
    </row>
    <row r="174" spans="1:12" s="4" customFormat="1" ht="12.75">
      <c r="A174" s="49"/>
      <c r="B174" s="50"/>
      <c r="C174" s="51"/>
      <c r="D174" s="49"/>
      <c r="E174" s="49"/>
      <c r="F174" s="49"/>
      <c r="G174" s="49"/>
      <c r="H174" s="49"/>
      <c r="I174" s="49"/>
      <c r="J174" s="49"/>
      <c r="K174" s="49"/>
      <c r="L174" s="49"/>
    </row>
    <row r="175" spans="1:12" s="4" customFormat="1" ht="12.75">
      <c r="A175" s="49"/>
      <c r="B175" s="50"/>
      <c r="C175" s="51"/>
      <c r="D175" s="49"/>
      <c r="E175" s="49"/>
      <c r="F175" s="49"/>
      <c r="G175" s="49"/>
      <c r="H175" s="49"/>
      <c r="I175" s="49"/>
      <c r="J175" s="49"/>
      <c r="K175" s="49"/>
      <c r="L175" s="49"/>
    </row>
    <row r="176" spans="1:12" s="4" customFormat="1" ht="12.75">
      <c r="A176" s="49"/>
      <c r="B176" s="50"/>
      <c r="C176" s="51"/>
      <c r="D176" s="49"/>
      <c r="E176" s="49"/>
      <c r="F176" s="49"/>
      <c r="G176" s="49"/>
      <c r="H176" s="49"/>
      <c r="I176" s="49"/>
      <c r="J176" s="49"/>
      <c r="K176" s="49"/>
      <c r="L176" s="49"/>
    </row>
    <row r="177" spans="1:12" s="4" customFormat="1" ht="12.75">
      <c r="A177" s="49"/>
      <c r="B177" s="50"/>
      <c r="C177" s="51"/>
      <c r="D177" s="49"/>
      <c r="E177" s="49"/>
      <c r="F177" s="49"/>
      <c r="G177" s="49"/>
      <c r="H177" s="49"/>
      <c r="I177" s="49"/>
      <c r="J177" s="49"/>
      <c r="K177" s="49"/>
      <c r="L177" s="49"/>
    </row>
    <row r="178" spans="1:12" s="4" customFormat="1" ht="12.75">
      <c r="A178" s="49"/>
      <c r="B178" s="50"/>
      <c r="C178" s="51"/>
      <c r="D178" s="49"/>
      <c r="E178" s="49"/>
      <c r="F178" s="49"/>
      <c r="G178" s="49"/>
      <c r="H178" s="49"/>
      <c r="I178" s="49"/>
      <c r="J178" s="49"/>
      <c r="K178" s="49"/>
      <c r="L178" s="49"/>
    </row>
    <row r="179" spans="1:12" s="4" customFormat="1" ht="12.75">
      <c r="A179" s="49"/>
      <c r="B179" s="50"/>
      <c r="C179" s="51"/>
      <c r="D179" s="49"/>
      <c r="E179" s="49"/>
      <c r="F179" s="49"/>
      <c r="G179" s="49"/>
      <c r="H179" s="49"/>
      <c r="I179" s="49"/>
      <c r="J179" s="49"/>
      <c r="K179" s="49"/>
      <c r="L179" s="49"/>
    </row>
    <row r="180" spans="1:12" s="4" customFormat="1" ht="12.75">
      <c r="A180" s="49"/>
      <c r="B180" s="50"/>
      <c r="C180" s="51"/>
      <c r="D180" s="49"/>
      <c r="E180" s="49"/>
      <c r="F180" s="49"/>
      <c r="G180" s="49"/>
      <c r="H180" s="49"/>
      <c r="I180" s="49"/>
      <c r="J180" s="49"/>
      <c r="K180" s="49"/>
      <c r="L180" s="49"/>
    </row>
    <row r="181" spans="1:12" s="4" customFormat="1" ht="12.75">
      <c r="A181" s="49"/>
      <c r="B181" s="50"/>
      <c r="C181" s="51"/>
      <c r="D181" s="49"/>
      <c r="E181" s="49"/>
      <c r="F181" s="49"/>
      <c r="G181" s="49"/>
      <c r="H181" s="49"/>
      <c r="I181" s="49"/>
      <c r="J181" s="49"/>
      <c r="K181" s="49"/>
      <c r="L181" s="49"/>
    </row>
    <row r="182" spans="1:12" s="4" customFormat="1" ht="12.75">
      <c r="A182" s="49"/>
      <c r="B182" s="50"/>
      <c r="C182" s="51"/>
      <c r="D182" s="49"/>
      <c r="E182" s="49"/>
      <c r="F182" s="49"/>
      <c r="G182" s="49"/>
      <c r="H182" s="49"/>
      <c r="I182" s="49"/>
      <c r="J182" s="49"/>
      <c r="K182" s="49"/>
      <c r="L182" s="49"/>
    </row>
    <row r="183" spans="1:12" s="4" customFormat="1" ht="12.75">
      <c r="A183" s="49"/>
      <c r="B183" s="50"/>
      <c r="C183" s="51"/>
      <c r="D183" s="49"/>
      <c r="E183" s="49"/>
      <c r="F183" s="49"/>
      <c r="G183" s="49"/>
      <c r="H183" s="49"/>
      <c r="I183" s="49"/>
      <c r="J183" s="49"/>
      <c r="K183" s="49"/>
      <c r="L183" s="49"/>
    </row>
    <row r="184" spans="1:12" s="4" customFormat="1" ht="12.75">
      <c r="A184" s="49"/>
      <c r="B184" s="50"/>
      <c r="C184" s="51"/>
      <c r="D184" s="49"/>
      <c r="E184" s="49"/>
      <c r="F184" s="49"/>
      <c r="G184" s="49"/>
      <c r="H184" s="49"/>
      <c r="I184" s="49"/>
      <c r="J184" s="49"/>
      <c r="K184" s="49"/>
      <c r="L184" s="49"/>
    </row>
    <row r="185" spans="1:12" s="4" customFormat="1" ht="12.75">
      <c r="A185" s="49"/>
      <c r="B185" s="50"/>
      <c r="C185" s="51"/>
      <c r="D185" s="49"/>
      <c r="E185" s="49"/>
      <c r="F185" s="49"/>
      <c r="G185" s="49"/>
      <c r="H185" s="49"/>
      <c r="I185" s="49"/>
      <c r="J185" s="49"/>
      <c r="K185" s="49"/>
      <c r="L185" s="49"/>
    </row>
    <row r="186" spans="1:12" s="4" customFormat="1" ht="12.75">
      <c r="A186" s="49"/>
      <c r="B186" s="50"/>
      <c r="C186" s="51"/>
      <c r="D186" s="49"/>
      <c r="E186" s="49"/>
      <c r="F186" s="49"/>
      <c r="G186" s="49"/>
      <c r="H186" s="49"/>
      <c r="I186" s="49"/>
      <c r="J186" s="49"/>
      <c r="K186" s="49"/>
      <c r="L186" s="49"/>
    </row>
    <row r="187" spans="1:12" s="4" customFormat="1" ht="12.75">
      <c r="A187" s="49"/>
      <c r="B187" s="50"/>
      <c r="C187" s="51"/>
      <c r="D187" s="49"/>
      <c r="E187" s="49"/>
      <c r="F187" s="49"/>
      <c r="G187" s="49"/>
      <c r="H187" s="49"/>
      <c r="I187" s="49"/>
      <c r="J187" s="49"/>
      <c r="K187" s="49"/>
      <c r="L187" s="49"/>
    </row>
    <row r="188" spans="1:12" s="4" customFormat="1" ht="12.75">
      <c r="A188" s="49"/>
      <c r="B188" s="50"/>
      <c r="C188" s="51"/>
      <c r="D188" s="49"/>
      <c r="E188" s="49"/>
      <c r="F188" s="49"/>
      <c r="G188" s="49"/>
      <c r="H188" s="49"/>
      <c r="I188" s="49"/>
      <c r="J188" s="49"/>
      <c r="K188" s="49"/>
      <c r="L188" s="49"/>
    </row>
    <row r="189" spans="1:12" s="4" customFormat="1" ht="12.75">
      <c r="A189" s="49"/>
      <c r="B189" s="50"/>
      <c r="C189" s="51"/>
      <c r="D189" s="49"/>
      <c r="E189" s="49"/>
      <c r="F189" s="49"/>
      <c r="G189" s="49"/>
      <c r="H189" s="49"/>
      <c r="I189" s="49"/>
      <c r="J189" s="49"/>
      <c r="K189" s="49"/>
      <c r="L189" s="49"/>
    </row>
    <row r="190" spans="1:12" s="4" customFormat="1" ht="12.75">
      <c r="A190" s="49"/>
      <c r="B190" s="50"/>
      <c r="C190" s="51"/>
      <c r="D190" s="49"/>
      <c r="E190" s="49"/>
      <c r="F190" s="49"/>
      <c r="G190" s="49"/>
      <c r="H190" s="49"/>
      <c r="I190" s="49"/>
      <c r="J190" s="49"/>
      <c r="K190" s="49"/>
      <c r="L190" s="49"/>
    </row>
    <row r="191" spans="1:12" s="4" customFormat="1" ht="12.75">
      <c r="A191" s="49"/>
      <c r="B191" s="50"/>
      <c r="C191" s="51"/>
      <c r="D191" s="49"/>
      <c r="E191" s="49"/>
      <c r="F191" s="49"/>
      <c r="G191" s="49"/>
      <c r="H191" s="49"/>
      <c r="I191" s="49"/>
      <c r="J191" s="49"/>
      <c r="K191" s="49"/>
      <c r="L191" s="49"/>
    </row>
    <row r="192" spans="1:12" s="4" customFormat="1" ht="12.75">
      <c r="A192" s="49"/>
      <c r="B192" s="50"/>
      <c r="C192" s="51"/>
      <c r="D192" s="49"/>
      <c r="E192" s="49"/>
      <c r="F192" s="49"/>
      <c r="G192" s="49"/>
      <c r="H192" s="49"/>
      <c r="I192" s="49"/>
      <c r="J192" s="49"/>
      <c r="K192" s="49"/>
      <c r="L192" s="49"/>
    </row>
    <row r="193" spans="1:12" s="4" customFormat="1" ht="12.75">
      <c r="A193" s="49"/>
      <c r="B193" s="50"/>
      <c r="C193" s="51"/>
      <c r="D193" s="49"/>
      <c r="E193" s="49"/>
      <c r="F193" s="49"/>
      <c r="G193" s="49"/>
      <c r="H193" s="49"/>
      <c r="I193" s="49"/>
      <c r="J193" s="49"/>
      <c r="K193" s="49"/>
      <c r="L193" s="49"/>
    </row>
    <row r="194" spans="1:12" s="4" customFormat="1" ht="12.75">
      <c r="A194" s="49"/>
      <c r="B194" s="50"/>
      <c r="C194" s="51"/>
      <c r="D194" s="49"/>
      <c r="E194" s="49"/>
      <c r="F194" s="49"/>
      <c r="G194" s="49"/>
      <c r="H194" s="49"/>
      <c r="I194" s="49"/>
      <c r="J194" s="49"/>
      <c r="K194" s="49"/>
      <c r="L194" s="49"/>
    </row>
    <row r="195" spans="1:12" s="4" customFormat="1" ht="12.75">
      <c r="A195" s="49"/>
      <c r="B195" s="50"/>
      <c r="C195" s="51"/>
      <c r="D195" s="49"/>
      <c r="E195" s="49"/>
      <c r="F195" s="49"/>
      <c r="G195" s="49"/>
      <c r="H195" s="49"/>
      <c r="I195" s="49"/>
      <c r="J195" s="49"/>
      <c r="K195" s="49"/>
      <c r="L195" s="49"/>
    </row>
    <row r="196" spans="1:12" s="4" customFormat="1" ht="12.75">
      <c r="A196" s="49"/>
      <c r="B196" s="50"/>
      <c r="C196" s="51"/>
      <c r="D196" s="49"/>
      <c r="E196" s="49"/>
      <c r="F196" s="49"/>
      <c r="G196" s="49"/>
      <c r="H196" s="49"/>
      <c r="I196" s="49"/>
      <c r="J196" s="49"/>
      <c r="K196" s="49"/>
      <c r="L196" s="49"/>
    </row>
    <row r="197" spans="1:12" s="4" customFormat="1" ht="12.75">
      <c r="A197" s="49"/>
      <c r="B197" s="50"/>
      <c r="C197" s="51"/>
      <c r="D197" s="49"/>
      <c r="E197" s="49"/>
      <c r="F197" s="49"/>
      <c r="G197" s="49"/>
      <c r="H197" s="49"/>
      <c r="I197" s="49"/>
      <c r="J197" s="49"/>
      <c r="K197" s="49"/>
      <c r="L197" s="49"/>
    </row>
    <row r="198" spans="1:12" s="4" customFormat="1" ht="12.75">
      <c r="A198" s="49"/>
      <c r="B198" s="50"/>
      <c r="C198" s="51"/>
      <c r="D198" s="49"/>
      <c r="E198" s="49"/>
      <c r="F198" s="49"/>
      <c r="G198" s="49"/>
      <c r="H198" s="49"/>
      <c r="I198" s="49"/>
      <c r="J198" s="49"/>
      <c r="K198" s="49"/>
      <c r="L198" s="49"/>
    </row>
    <row r="199" spans="1:12" s="4" customFormat="1" ht="12.75">
      <c r="A199" s="49"/>
      <c r="B199" s="50"/>
      <c r="C199" s="51"/>
      <c r="D199" s="49"/>
      <c r="E199" s="49"/>
      <c r="F199" s="49"/>
      <c r="G199" s="49"/>
      <c r="H199" s="49"/>
      <c r="I199" s="49"/>
      <c r="J199" s="49"/>
      <c r="K199" s="49"/>
      <c r="L199" s="49"/>
    </row>
    <row r="200" spans="1:12" s="4" customFormat="1" ht="12.75">
      <c r="A200" s="49"/>
      <c r="B200" s="50"/>
      <c r="C200" s="51"/>
      <c r="D200" s="49"/>
      <c r="E200" s="49"/>
      <c r="F200" s="49"/>
      <c r="G200" s="49"/>
      <c r="H200" s="49"/>
      <c r="I200" s="49"/>
      <c r="J200" s="49"/>
      <c r="K200" s="49"/>
      <c r="L200" s="49"/>
    </row>
    <row r="201" spans="1:12" s="4" customFormat="1" ht="12.75">
      <c r="A201" s="49"/>
      <c r="B201" s="50"/>
      <c r="C201" s="51"/>
      <c r="D201" s="49"/>
      <c r="E201" s="49"/>
      <c r="F201" s="49"/>
      <c r="G201" s="49"/>
      <c r="H201" s="49"/>
      <c r="I201" s="49"/>
      <c r="J201" s="49"/>
      <c r="K201" s="49"/>
      <c r="L201" s="49"/>
    </row>
    <row r="202" spans="1:12" s="4" customFormat="1" ht="12.75">
      <c r="A202" s="49"/>
      <c r="B202" s="50"/>
      <c r="C202" s="51"/>
      <c r="D202" s="49"/>
      <c r="E202" s="49"/>
      <c r="F202" s="49"/>
      <c r="G202" s="49"/>
      <c r="H202" s="49"/>
      <c r="I202" s="49"/>
      <c r="J202" s="49"/>
      <c r="K202" s="49"/>
      <c r="L202" s="49"/>
    </row>
    <row r="203" spans="1:12" s="4" customFormat="1" ht="12.75">
      <c r="A203" s="49"/>
      <c r="B203" s="50"/>
      <c r="C203" s="51"/>
      <c r="D203" s="49"/>
      <c r="E203" s="49"/>
      <c r="F203" s="49"/>
      <c r="G203" s="49"/>
      <c r="H203" s="49"/>
      <c r="I203" s="49"/>
      <c r="J203" s="49"/>
      <c r="K203" s="49"/>
      <c r="L203" s="49"/>
    </row>
    <row r="204" spans="1:12" s="4" customFormat="1" ht="12.75">
      <c r="A204" s="49"/>
      <c r="B204" s="50"/>
      <c r="C204" s="51"/>
      <c r="D204" s="49"/>
      <c r="E204" s="49"/>
      <c r="F204" s="49"/>
      <c r="G204" s="49"/>
      <c r="H204" s="49"/>
      <c r="I204" s="49"/>
      <c r="J204" s="49"/>
      <c r="K204" s="49"/>
      <c r="L204" s="49"/>
    </row>
    <row r="205" spans="1:12" s="4" customFormat="1" ht="12.75">
      <c r="A205" s="49"/>
      <c r="B205" s="50"/>
      <c r="C205" s="51"/>
      <c r="D205" s="49"/>
      <c r="E205" s="49"/>
      <c r="F205" s="49"/>
      <c r="G205" s="49"/>
      <c r="H205" s="49"/>
      <c r="I205" s="49"/>
      <c r="J205" s="49"/>
      <c r="K205" s="49"/>
      <c r="L205" s="49"/>
    </row>
    <row r="206" spans="1:12" s="4" customFormat="1" ht="12.75">
      <c r="A206" s="49"/>
      <c r="B206" s="50"/>
      <c r="C206" s="51"/>
      <c r="D206" s="49"/>
      <c r="E206" s="49"/>
      <c r="F206" s="49"/>
      <c r="G206" s="49"/>
      <c r="H206" s="49"/>
      <c r="I206" s="49"/>
      <c r="J206" s="49"/>
      <c r="K206" s="49"/>
      <c r="L206" s="49"/>
    </row>
    <row r="207" spans="1:12" s="4" customFormat="1" ht="12.75">
      <c r="A207" s="49"/>
      <c r="B207" s="50"/>
      <c r="C207" s="51"/>
      <c r="D207" s="49"/>
      <c r="E207" s="49"/>
      <c r="F207" s="49"/>
      <c r="G207" s="49"/>
      <c r="H207" s="49"/>
      <c r="I207" s="49"/>
      <c r="J207" s="49"/>
      <c r="K207" s="49"/>
      <c r="L207" s="49"/>
    </row>
    <row r="208" spans="1:12" s="4" customFormat="1" ht="12.75">
      <c r="A208" s="49"/>
      <c r="B208" s="50"/>
      <c r="C208" s="51"/>
      <c r="D208" s="49"/>
      <c r="E208" s="49"/>
      <c r="F208" s="49"/>
      <c r="G208" s="49"/>
      <c r="H208" s="49"/>
      <c r="I208" s="49"/>
      <c r="J208" s="49"/>
      <c r="K208" s="49"/>
      <c r="L208" s="49"/>
    </row>
    <row r="209" spans="1:12" s="4" customFormat="1" ht="12.75">
      <c r="A209" s="49"/>
      <c r="B209" s="50"/>
      <c r="C209" s="51"/>
      <c r="D209" s="49"/>
      <c r="E209" s="49"/>
      <c r="F209" s="49"/>
      <c r="G209" s="49"/>
      <c r="H209" s="49"/>
      <c r="I209" s="49"/>
      <c r="J209" s="49"/>
      <c r="K209" s="49"/>
      <c r="L209" s="49"/>
    </row>
    <row r="210" spans="1:12" s="4" customFormat="1" ht="12.75">
      <c r="A210" s="49"/>
      <c r="B210" s="50"/>
      <c r="C210" s="51"/>
      <c r="D210" s="49"/>
      <c r="E210" s="49"/>
      <c r="F210" s="49"/>
      <c r="G210" s="49"/>
      <c r="H210" s="49"/>
      <c r="I210" s="49"/>
      <c r="J210" s="49"/>
      <c r="K210" s="49"/>
      <c r="L210" s="49"/>
    </row>
    <row r="211" spans="1:12" s="4" customFormat="1" ht="12.75">
      <c r="A211" s="49"/>
      <c r="B211" s="50"/>
      <c r="C211" s="51"/>
      <c r="D211" s="49"/>
      <c r="E211" s="49"/>
      <c r="F211" s="49"/>
      <c r="G211" s="49"/>
      <c r="H211" s="49"/>
      <c r="I211" s="49"/>
      <c r="J211" s="49"/>
      <c r="K211" s="49"/>
      <c r="L211" s="49"/>
    </row>
    <row r="212" spans="1:12" s="4" customFormat="1" ht="12.75">
      <c r="A212" s="49"/>
      <c r="B212" s="50"/>
      <c r="C212" s="51"/>
      <c r="D212" s="49"/>
      <c r="E212" s="49"/>
      <c r="F212" s="49"/>
      <c r="G212" s="49"/>
      <c r="H212" s="49"/>
      <c r="I212" s="49"/>
      <c r="J212" s="49"/>
      <c r="K212" s="49"/>
      <c r="L212" s="49"/>
    </row>
    <row r="213" spans="1:12" s="4" customFormat="1" ht="12.75">
      <c r="A213" s="49"/>
      <c r="B213" s="50"/>
      <c r="C213" s="51"/>
      <c r="D213" s="49"/>
      <c r="E213" s="49"/>
      <c r="F213" s="49"/>
      <c r="G213" s="49"/>
      <c r="H213" s="49"/>
      <c r="I213" s="49"/>
      <c r="J213" s="49"/>
      <c r="K213" s="49"/>
      <c r="L213" s="49"/>
    </row>
    <row r="214" spans="1:12" s="4" customFormat="1" ht="12.75">
      <c r="A214" s="49"/>
      <c r="B214" s="50"/>
      <c r="C214" s="51"/>
      <c r="D214" s="49"/>
      <c r="E214" s="49"/>
      <c r="F214" s="49"/>
      <c r="G214" s="49"/>
      <c r="H214" s="49"/>
      <c r="I214" s="49"/>
      <c r="J214" s="49"/>
      <c r="K214" s="49"/>
      <c r="L214" s="49"/>
    </row>
    <row r="215" spans="1:12" s="4" customFormat="1" ht="12.75">
      <c r="A215" s="49"/>
      <c r="B215" s="50"/>
      <c r="C215" s="51"/>
      <c r="D215" s="49"/>
      <c r="E215" s="49"/>
      <c r="F215" s="49"/>
      <c r="G215" s="49"/>
      <c r="H215" s="49"/>
      <c r="I215" s="49"/>
      <c r="J215" s="49"/>
      <c r="K215" s="49"/>
      <c r="L215" s="49"/>
    </row>
    <row r="216" spans="1:12" s="4" customFormat="1" ht="12.75">
      <c r="A216" s="49"/>
      <c r="B216" s="50"/>
      <c r="C216" s="51"/>
      <c r="D216" s="49"/>
      <c r="E216" s="49"/>
      <c r="F216" s="49"/>
      <c r="G216" s="49"/>
      <c r="H216" s="49"/>
      <c r="I216" s="49"/>
      <c r="J216" s="49"/>
      <c r="K216" s="49"/>
      <c r="L216" s="49"/>
    </row>
    <row r="217" spans="1:12" s="4" customFormat="1" ht="12.75">
      <c r="A217" s="49"/>
      <c r="B217" s="50"/>
      <c r="C217" s="51"/>
      <c r="D217" s="49"/>
      <c r="E217" s="49"/>
      <c r="F217" s="49"/>
      <c r="G217" s="49"/>
      <c r="H217" s="49"/>
      <c r="I217" s="49"/>
      <c r="J217" s="49"/>
      <c r="K217" s="49"/>
      <c r="L217" s="49"/>
    </row>
    <row r="218" spans="1:12" s="4" customFormat="1" ht="12.75">
      <c r="A218" s="49"/>
      <c r="B218" s="50"/>
      <c r="C218" s="51"/>
      <c r="D218" s="49"/>
      <c r="E218" s="49"/>
      <c r="F218" s="49"/>
      <c r="G218" s="49"/>
      <c r="H218" s="49"/>
      <c r="I218" s="49"/>
      <c r="J218" s="49"/>
      <c r="K218" s="49"/>
      <c r="L218" s="49"/>
    </row>
    <row r="219" spans="1:12" s="4" customFormat="1" ht="12.75">
      <c r="A219" s="49"/>
      <c r="B219" s="50"/>
      <c r="C219" s="51"/>
      <c r="D219" s="49"/>
      <c r="E219" s="49"/>
      <c r="F219" s="49"/>
      <c r="G219" s="49"/>
      <c r="H219" s="49"/>
      <c r="I219" s="49"/>
      <c r="J219" s="49"/>
      <c r="K219" s="49"/>
      <c r="L219" s="49"/>
    </row>
    <row r="220" spans="1:12" s="4" customFormat="1" ht="12.75">
      <c r="A220" s="49"/>
      <c r="B220" s="50"/>
      <c r="C220" s="51"/>
      <c r="D220" s="49"/>
      <c r="E220" s="49"/>
      <c r="F220" s="49"/>
      <c r="G220" s="49"/>
      <c r="H220" s="49"/>
      <c r="I220" s="49"/>
      <c r="J220" s="49"/>
      <c r="K220" s="49"/>
      <c r="L220" s="49"/>
    </row>
    <row r="221" spans="1:12" s="4" customFormat="1" ht="12.75">
      <c r="A221" s="49"/>
      <c r="B221" s="50"/>
      <c r="C221" s="51"/>
      <c r="D221" s="49"/>
      <c r="E221" s="49"/>
      <c r="F221" s="49"/>
      <c r="G221" s="49"/>
      <c r="H221" s="49"/>
      <c r="I221" s="49"/>
      <c r="J221" s="49"/>
      <c r="K221" s="49"/>
      <c r="L221" s="49"/>
    </row>
    <row r="222" spans="1:12" s="4" customFormat="1" ht="12.75">
      <c r="A222" s="49"/>
      <c r="B222" s="50"/>
      <c r="C222" s="51"/>
      <c r="D222" s="49"/>
      <c r="E222" s="49"/>
      <c r="F222" s="49"/>
      <c r="G222" s="49"/>
      <c r="H222" s="49"/>
      <c r="I222" s="49"/>
      <c r="J222" s="49"/>
      <c r="K222" s="49"/>
      <c r="L222" s="49"/>
    </row>
    <row r="223" spans="1:12" s="4" customFormat="1" ht="12.75">
      <c r="A223" s="49"/>
      <c r="B223" s="50"/>
      <c r="C223" s="51"/>
      <c r="D223" s="49"/>
      <c r="E223" s="49"/>
      <c r="F223" s="49"/>
      <c r="G223" s="49"/>
      <c r="H223" s="49"/>
      <c r="I223" s="49"/>
      <c r="J223" s="49"/>
      <c r="K223" s="49"/>
      <c r="L223" s="49"/>
    </row>
    <row r="224" spans="1:12" s="4" customFormat="1" ht="12.75">
      <c r="A224" s="49"/>
      <c r="B224" s="50"/>
      <c r="C224" s="51"/>
      <c r="D224" s="49"/>
      <c r="E224" s="49"/>
      <c r="F224" s="49"/>
      <c r="G224" s="49"/>
      <c r="H224" s="49"/>
      <c r="I224" s="49"/>
      <c r="J224" s="49"/>
      <c r="K224" s="49"/>
      <c r="L224" s="49"/>
    </row>
    <row r="225" spans="1:12" s="4" customFormat="1" ht="12.75">
      <c r="A225" s="49"/>
      <c r="B225" s="50"/>
      <c r="C225" s="51"/>
      <c r="D225" s="49"/>
      <c r="E225" s="49"/>
      <c r="F225" s="49"/>
      <c r="G225" s="49"/>
      <c r="H225" s="49"/>
      <c r="I225" s="49"/>
      <c r="J225" s="49"/>
      <c r="K225" s="49"/>
      <c r="L225" s="49"/>
    </row>
    <row r="226" spans="1:12" s="4" customFormat="1" ht="12.75">
      <c r="A226" s="49"/>
      <c r="B226" s="50"/>
      <c r="C226" s="51"/>
      <c r="D226" s="49"/>
      <c r="E226" s="49"/>
      <c r="F226" s="49"/>
      <c r="G226" s="49"/>
      <c r="H226" s="49"/>
      <c r="I226" s="49"/>
      <c r="J226" s="49"/>
      <c r="K226" s="49"/>
      <c r="L226" s="49"/>
    </row>
    <row r="227" spans="1:12" s="4" customFormat="1" ht="12.75">
      <c r="A227" s="49"/>
      <c r="B227" s="50"/>
      <c r="C227" s="51"/>
      <c r="D227" s="49"/>
      <c r="E227" s="49"/>
      <c r="F227" s="49"/>
      <c r="G227" s="49"/>
      <c r="H227" s="49"/>
      <c r="I227" s="49"/>
      <c r="J227" s="49"/>
      <c r="K227" s="49"/>
      <c r="L227" s="49"/>
    </row>
    <row r="228" spans="1:12" s="4" customFormat="1" ht="12.75">
      <c r="A228" s="49"/>
      <c r="B228" s="50"/>
      <c r="C228" s="51"/>
      <c r="D228" s="49"/>
      <c r="E228" s="49"/>
      <c r="F228" s="49"/>
      <c r="G228" s="49"/>
      <c r="H228" s="49"/>
      <c r="I228" s="49"/>
      <c r="J228" s="49"/>
      <c r="K228" s="49"/>
      <c r="L228" s="49"/>
    </row>
    <row r="229" spans="1:12" s="4" customFormat="1" ht="12.75">
      <c r="A229" s="49"/>
      <c r="B229" s="50"/>
      <c r="C229" s="51"/>
      <c r="D229" s="49"/>
      <c r="E229" s="49"/>
      <c r="F229" s="49"/>
      <c r="G229" s="49"/>
      <c r="H229" s="49"/>
      <c r="I229" s="49"/>
      <c r="J229" s="49"/>
      <c r="K229" s="49"/>
      <c r="L229" s="49"/>
    </row>
    <row r="230" spans="1:12" s="4" customFormat="1" ht="12.75">
      <c r="A230" s="49"/>
      <c r="B230" s="50"/>
      <c r="C230" s="51"/>
      <c r="D230" s="49"/>
      <c r="E230" s="49"/>
      <c r="F230" s="49"/>
      <c r="G230" s="49"/>
      <c r="H230" s="49"/>
      <c r="I230" s="49"/>
      <c r="J230" s="49"/>
      <c r="K230" s="49"/>
      <c r="L230" s="49"/>
    </row>
    <row r="231" spans="1:12" s="4" customFormat="1" ht="12.75">
      <c r="A231" s="49"/>
      <c r="B231" s="50"/>
      <c r="C231" s="51"/>
      <c r="D231" s="49"/>
      <c r="E231" s="49"/>
      <c r="F231" s="49"/>
      <c r="G231" s="49"/>
      <c r="H231" s="49"/>
      <c r="I231" s="49"/>
      <c r="J231" s="49"/>
      <c r="K231" s="49"/>
      <c r="L231" s="49"/>
    </row>
    <row r="232" spans="1:12" s="4" customFormat="1" ht="12.75">
      <c r="A232" s="49"/>
      <c r="B232" s="50"/>
      <c r="C232" s="51"/>
      <c r="D232" s="49"/>
      <c r="E232" s="49"/>
      <c r="F232" s="49"/>
      <c r="G232" s="49"/>
      <c r="H232" s="49"/>
      <c r="I232" s="49"/>
      <c r="J232" s="49"/>
      <c r="K232" s="49"/>
      <c r="L232" s="49"/>
    </row>
    <row r="233" spans="1:12" s="4" customFormat="1" ht="12.75">
      <c r="A233" s="49"/>
      <c r="B233" s="50"/>
      <c r="C233" s="51"/>
      <c r="D233" s="49"/>
      <c r="E233" s="49"/>
      <c r="F233" s="49"/>
      <c r="G233" s="49"/>
      <c r="H233" s="49"/>
      <c r="I233" s="49"/>
      <c r="J233" s="49"/>
      <c r="K233" s="49"/>
      <c r="L233" s="49"/>
    </row>
    <row r="234" spans="1:12" s="4" customFormat="1" ht="12.75">
      <c r="A234" s="49"/>
      <c r="B234" s="50"/>
      <c r="C234" s="51"/>
      <c r="D234" s="49"/>
      <c r="E234" s="49"/>
      <c r="F234" s="49"/>
      <c r="G234" s="49"/>
      <c r="H234" s="49"/>
      <c r="I234" s="49"/>
      <c r="J234" s="49"/>
      <c r="K234" s="49"/>
      <c r="L234" s="49"/>
    </row>
    <row r="235" spans="1:12" s="4" customFormat="1" ht="12.75">
      <c r="A235" s="49"/>
      <c r="B235" s="50"/>
      <c r="C235" s="51"/>
      <c r="D235" s="49"/>
      <c r="E235" s="49"/>
      <c r="F235" s="49"/>
      <c r="G235" s="49"/>
      <c r="H235" s="49"/>
      <c r="I235" s="49"/>
      <c r="J235" s="49"/>
      <c r="K235" s="49"/>
      <c r="L235" s="49"/>
    </row>
    <row r="236" spans="1:12" s="4" customFormat="1" ht="12.75">
      <c r="A236" s="49"/>
      <c r="B236" s="50"/>
      <c r="C236" s="51"/>
      <c r="D236" s="49"/>
      <c r="E236" s="49"/>
      <c r="F236" s="49"/>
      <c r="G236" s="49"/>
      <c r="H236" s="49"/>
      <c r="I236" s="49"/>
      <c r="J236" s="49"/>
      <c r="K236" s="49"/>
      <c r="L236" s="49"/>
    </row>
    <row r="237" spans="1:12" s="4" customFormat="1" ht="12.75">
      <c r="A237" s="49"/>
      <c r="B237" s="50"/>
      <c r="C237" s="51"/>
      <c r="D237" s="49"/>
      <c r="E237" s="49"/>
      <c r="F237" s="49"/>
      <c r="G237" s="49"/>
      <c r="H237" s="49"/>
      <c r="I237" s="49"/>
      <c r="J237" s="49"/>
      <c r="K237" s="49"/>
      <c r="L237" s="49"/>
    </row>
    <row r="238" spans="1:12" s="4" customFormat="1" ht="12.75">
      <c r="A238" s="49"/>
      <c r="B238" s="50"/>
      <c r="C238" s="51"/>
      <c r="D238" s="49"/>
      <c r="E238" s="49"/>
      <c r="F238" s="49"/>
      <c r="G238" s="49"/>
      <c r="H238" s="49"/>
      <c r="I238" s="49"/>
      <c r="J238" s="49"/>
      <c r="K238" s="49"/>
      <c r="L238" s="49"/>
    </row>
    <row r="239" spans="1:12" s="4" customFormat="1" ht="12.75">
      <c r="A239" s="49"/>
      <c r="B239" s="50"/>
      <c r="C239" s="51"/>
      <c r="D239" s="49"/>
      <c r="E239" s="49"/>
      <c r="F239" s="49"/>
      <c r="G239" s="49"/>
      <c r="H239" s="49"/>
      <c r="I239" s="49"/>
      <c r="J239" s="49"/>
      <c r="K239" s="49"/>
      <c r="L239" s="49"/>
    </row>
    <row r="240" spans="1:12" s="4" customFormat="1" ht="12.75">
      <c r="A240" s="49"/>
      <c r="B240" s="50"/>
      <c r="C240" s="51"/>
      <c r="D240" s="49"/>
      <c r="E240" s="49"/>
      <c r="F240" s="49"/>
      <c r="G240" s="49"/>
      <c r="H240" s="49"/>
      <c r="I240" s="49"/>
      <c r="J240" s="49"/>
      <c r="K240" s="49"/>
      <c r="L240" s="49"/>
    </row>
    <row r="241" spans="1:12" s="4" customFormat="1" ht="15">
      <c r="A241" s="5"/>
      <c r="B241" s="50"/>
      <c r="C241" s="51"/>
      <c r="D241" s="49"/>
      <c r="E241" s="49"/>
      <c r="F241" s="49"/>
      <c r="G241" s="49"/>
      <c r="H241" s="49"/>
      <c r="I241" s="49"/>
      <c r="J241" s="49"/>
      <c r="K241" s="49"/>
      <c r="L241" s="49"/>
    </row>
    <row r="242" spans="1:12" s="4" customFormat="1" ht="15">
      <c r="A242" s="5"/>
      <c r="B242" s="50"/>
      <c r="C242" s="51"/>
      <c r="D242" s="49"/>
      <c r="E242" s="49"/>
      <c r="F242" s="49"/>
      <c r="G242" s="49"/>
      <c r="H242" s="49"/>
      <c r="I242" s="49"/>
      <c r="J242" s="49"/>
      <c r="K242" s="49"/>
      <c r="L242" s="49"/>
    </row>
    <row r="243" spans="1:12" s="4" customFormat="1" ht="15">
      <c r="A243" s="5"/>
      <c r="B243" s="50"/>
      <c r="C243" s="51"/>
      <c r="D243" s="49"/>
      <c r="E243" s="49"/>
      <c r="F243" s="49"/>
      <c r="G243" s="49"/>
      <c r="H243" s="49"/>
      <c r="I243" s="49"/>
      <c r="J243" s="49"/>
      <c r="K243" s="49"/>
      <c r="L243" s="49"/>
    </row>
    <row r="244" spans="1:12" s="4" customFormat="1" ht="15">
      <c r="A244" s="5"/>
      <c r="B244" s="50"/>
      <c r="C244" s="51"/>
      <c r="D244" s="49"/>
      <c r="E244" s="49"/>
      <c r="F244" s="49"/>
      <c r="G244" s="49"/>
      <c r="H244" s="49"/>
      <c r="I244" s="49"/>
      <c r="J244" s="49"/>
      <c r="K244" s="49"/>
      <c r="L244" s="49"/>
    </row>
    <row r="245" spans="1:12" s="4" customFormat="1" ht="15">
      <c r="A245" s="5"/>
      <c r="B245" s="50"/>
      <c r="C245" s="51"/>
      <c r="D245" s="49"/>
      <c r="E245" s="49"/>
      <c r="F245" s="49"/>
      <c r="G245" s="49"/>
      <c r="H245" s="49"/>
      <c r="I245" s="49"/>
      <c r="J245" s="49"/>
      <c r="K245" s="49"/>
      <c r="L245" s="49"/>
    </row>
    <row r="246" spans="1:12" s="4" customFormat="1" ht="15">
      <c r="A246" s="5"/>
      <c r="B246" s="50"/>
      <c r="C246" s="51"/>
      <c r="D246" s="49"/>
      <c r="E246" s="49"/>
      <c r="F246" s="49"/>
      <c r="G246" s="49"/>
      <c r="H246" s="49"/>
      <c r="I246" s="49"/>
      <c r="J246" s="49"/>
      <c r="K246" s="49"/>
      <c r="L246" s="49"/>
    </row>
    <row r="247" spans="1:12" s="4" customFormat="1" ht="15">
      <c r="A247" s="5"/>
      <c r="B247" s="50"/>
      <c r="C247" s="51"/>
      <c r="D247" s="49"/>
      <c r="E247" s="49"/>
      <c r="F247" s="49"/>
      <c r="G247" s="49"/>
      <c r="H247" s="49"/>
      <c r="I247" s="49"/>
      <c r="J247" s="49"/>
      <c r="K247" s="49"/>
      <c r="L247" s="49"/>
    </row>
    <row r="248" spans="1:12" s="4" customFormat="1" ht="15">
      <c r="A248" s="5"/>
      <c r="B248" s="49"/>
      <c r="C248" s="51"/>
      <c r="D248" s="49"/>
      <c r="E248" s="49"/>
      <c r="F248" s="49"/>
      <c r="G248" s="49"/>
      <c r="H248" s="49"/>
      <c r="I248" s="49"/>
      <c r="J248" s="49"/>
      <c r="K248" s="49"/>
      <c r="L248" s="49"/>
    </row>
    <row r="249" ht="15">
      <c r="C249" s="52"/>
    </row>
    <row r="250" ht="15">
      <c r="C250" s="52"/>
    </row>
    <row r="251" ht="15">
      <c r="C251" s="52"/>
    </row>
    <row r="252" ht="15">
      <c r="C252" s="52"/>
    </row>
    <row r="253" ht="15">
      <c r="C253" s="52"/>
    </row>
    <row r="254" ht="15">
      <c r="C254" s="52"/>
    </row>
    <row r="255" ht="15">
      <c r="C255" s="52"/>
    </row>
    <row r="256" ht="15">
      <c r="C256" s="52"/>
    </row>
    <row r="257" ht="15">
      <c r="C257" s="52"/>
    </row>
    <row r="258" ht="15">
      <c r="C258" s="52"/>
    </row>
    <row r="259" ht="15">
      <c r="C259" s="52"/>
    </row>
    <row r="260" ht="15">
      <c r="C260" s="52"/>
    </row>
    <row r="261" ht="15">
      <c r="C261" s="52"/>
    </row>
    <row r="262" ht="15">
      <c r="C262" s="52"/>
    </row>
    <row r="263" ht="15">
      <c r="C263" s="52"/>
    </row>
    <row r="264" ht="15">
      <c r="C264" s="52"/>
    </row>
    <row r="265" ht="15">
      <c r="C265" s="52"/>
    </row>
    <row r="266" ht="15">
      <c r="C266" s="52"/>
    </row>
    <row r="267" ht="15">
      <c r="C267" s="52"/>
    </row>
    <row r="268" ht="15">
      <c r="C268" s="52"/>
    </row>
    <row r="269" ht="15">
      <c r="C269" s="52"/>
    </row>
    <row r="270" ht="15">
      <c r="C270" s="52"/>
    </row>
    <row r="271" ht="15">
      <c r="C271" s="52"/>
    </row>
    <row r="272" ht="15">
      <c r="C272" s="52"/>
    </row>
    <row r="273" ht="15">
      <c r="C273" s="52"/>
    </row>
    <row r="274" ht="15">
      <c r="C274" s="52"/>
    </row>
    <row r="275" ht="15">
      <c r="C275" s="52"/>
    </row>
    <row r="276" ht="15">
      <c r="C276" s="52"/>
    </row>
    <row r="277" ht="15">
      <c r="C277" s="52"/>
    </row>
    <row r="278" ht="15">
      <c r="C278" s="52"/>
    </row>
    <row r="279" ht="15">
      <c r="C279" s="52"/>
    </row>
    <row r="280" ht="15">
      <c r="C280" s="52"/>
    </row>
    <row r="281" ht="15">
      <c r="C281" s="52"/>
    </row>
    <row r="282" ht="15">
      <c r="C282" s="52"/>
    </row>
    <row r="283" ht="15">
      <c r="C283" s="52"/>
    </row>
    <row r="284" ht="15">
      <c r="C284" s="52"/>
    </row>
    <row r="285" ht="15">
      <c r="C285" s="52"/>
    </row>
    <row r="286" ht="15">
      <c r="C286" s="52"/>
    </row>
    <row r="287" ht="15">
      <c r="C287" s="52"/>
    </row>
    <row r="288" ht="15">
      <c r="C288" s="52"/>
    </row>
    <row r="289" ht="15">
      <c r="C289" s="52"/>
    </row>
    <row r="290" ht="15">
      <c r="C290" s="52"/>
    </row>
    <row r="291" ht="15">
      <c r="C291" s="52"/>
    </row>
    <row r="292" ht="15">
      <c r="C292" s="52"/>
    </row>
    <row r="293" ht="15">
      <c r="C293" s="52"/>
    </row>
    <row r="294" ht="15">
      <c r="C294" s="52"/>
    </row>
    <row r="295" ht="15">
      <c r="C295" s="52"/>
    </row>
    <row r="296" ht="15">
      <c r="C296" s="52"/>
    </row>
    <row r="297" ht="15">
      <c r="C297" s="52"/>
    </row>
    <row r="298" ht="15">
      <c r="C298" s="52"/>
    </row>
    <row r="299" ht="15">
      <c r="C299" s="52"/>
    </row>
    <row r="300" ht="15">
      <c r="C300" s="52"/>
    </row>
    <row r="301" ht="15">
      <c r="C301" s="52"/>
    </row>
    <row r="302" ht="15">
      <c r="C302" s="52"/>
    </row>
    <row r="303" ht="15">
      <c r="C303" s="52"/>
    </row>
    <row r="304" ht="15">
      <c r="C304" s="52"/>
    </row>
    <row r="305" ht="15">
      <c r="C305" s="52"/>
    </row>
    <row r="306" ht="15">
      <c r="C306" s="52"/>
    </row>
    <row r="307" ht="15">
      <c r="C307" s="52"/>
    </row>
    <row r="308" ht="15">
      <c r="C308" s="52"/>
    </row>
    <row r="309" ht="15">
      <c r="C309" s="52"/>
    </row>
    <row r="310" ht="15">
      <c r="C310" s="52"/>
    </row>
    <row r="311" ht="15">
      <c r="C311" s="52"/>
    </row>
    <row r="312" ht="15">
      <c r="C312" s="52"/>
    </row>
    <row r="313" ht="15">
      <c r="C313" s="52"/>
    </row>
    <row r="314" ht="15">
      <c r="C314" s="52"/>
    </row>
    <row r="315" ht="15">
      <c r="C315" s="52"/>
    </row>
    <row r="316" ht="15">
      <c r="C316" s="52"/>
    </row>
    <row r="317" ht="15">
      <c r="C317" s="52"/>
    </row>
    <row r="318" ht="15">
      <c r="C318" s="52"/>
    </row>
    <row r="319" ht="15">
      <c r="C319" s="52"/>
    </row>
    <row r="320" ht="15">
      <c r="C320" s="52"/>
    </row>
    <row r="321" ht="15">
      <c r="C321" s="52"/>
    </row>
    <row r="322" ht="15">
      <c r="C322" s="52"/>
    </row>
    <row r="323" ht="15">
      <c r="C323" s="52"/>
    </row>
    <row r="324" ht="15">
      <c r="C324" s="52"/>
    </row>
    <row r="325" ht="15">
      <c r="C325" s="52"/>
    </row>
    <row r="326" ht="15">
      <c r="C326" s="52"/>
    </row>
    <row r="327" ht="15">
      <c r="C327" s="52"/>
    </row>
    <row r="328" ht="15">
      <c r="C328" s="52"/>
    </row>
    <row r="329" ht="15">
      <c r="C329" s="52"/>
    </row>
    <row r="330" ht="15">
      <c r="C330" s="52"/>
    </row>
    <row r="331" ht="15">
      <c r="C331" s="52"/>
    </row>
    <row r="332" ht="15">
      <c r="C332" s="52"/>
    </row>
    <row r="333" ht="15">
      <c r="C333" s="52"/>
    </row>
    <row r="334" ht="15">
      <c r="C334" s="52"/>
    </row>
    <row r="335" ht="15">
      <c r="C335" s="52"/>
    </row>
    <row r="336" ht="15">
      <c r="C336" s="52"/>
    </row>
    <row r="337" ht="15">
      <c r="C337" s="52"/>
    </row>
    <row r="338" ht="15">
      <c r="C338" s="52"/>
    </row>
    <row r="339" ht="15">
      <c r="C339" s="52"/>
    </row>
    <row r="340" ht="15">
      <c r="C340" s="52"/>
    </row>
    <row r="341" ht="15">
      <c r="C341" s="52"/>
    </row>
    <row r="342" ht="15">
      <c r="C342" s="52"/>
    </row>
    <row r="343" ht="15">
      <c r="C343" s="52"/>
    </row>
  </sheetData>
  <sheetProtection/>
  <mergeCells count="4">
    <mergeCell ref="A1:F1"/>
    <mergeCell ref="A3:B3"/>
    <mergeCell ref="C3:D3"/>
    <mergeCell ref="E39:F39"/>
  </mergeCells>
  <printOptions horizontalCentered="1" verticalCentered="1"/>
  <pageMargins left="0.35" right="0.35" top="0.39" bottom="0.2" header="0.51" footer="0.51"/>
  <pageSetup blackAndWhite="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2008-05-06T09:36:51Z</cp:lastPrinted>
  <dcterms:created xsi:type="dcterms:W3CDTF">2001-05-28T07:22:02Z</dcterms:created>
  <dcterms:modified xsi:type="dcterms:W3CDTF">2018-09-26T05:54:16Z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