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主页" sheetId="6" r:id="rId1"/>
    <sheet name="日收益" sheetId="1" r:id="rId2"/>
    <sheet name="月收益" sheetId="2" r:id="rId3"/>
    <sheet name="月报" sheetId="3" r:id="rId4"/>
    <sheet name="季度图表" sheetId="4" r:id="rId5"/>
    <sheet name="年度图表" sheetId="5" r:id="rId6"/>
    <sheet name="使用说明" sheetId="7" r:id="rId7"/>
  </sheets>
  <calcPr calcId="144525" concurrentCalc="0"/>
</workbook>
</file>

<file path=xl/sharedStrings.xml><?xml version="1.0" encoding="utf-8"?>
<sst xmlns="http://schemas.openxmlformats.org/spreadsheetml/2006/main" count="31">
  <si>
    <t>日收入登记表</t>
  </si>
  <si>
    <t>日期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</si>
  <si>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</si>
  <si>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</si>
  <si>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</si>
  <si>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</si>
  <si>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</si>
  <si>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</si>
  <si>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</si>
  <si>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</si>
  <si>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</si>
  <si>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</si>
  <si>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收益总和</t>
  </si>
  <si>
    <t>月收益统计表</t>
  </si>
  <si>
    <t>月份</t>
  </si>
  <si>
    <t>合计</t>
  </si>
  <si>
    <t>请选择月份</t>
  </si>
  <si>
    <t>年</t>
  </si>
  <si>
    <t>月</t>
  </si>
  <si>
    <t>本月总收入</t>
  </si>
  <si>
    <t>元</t>
  </si>
  <si>
    <t>本月日收入明细表</t>
  </si>
  <si>
    <t>季度图表</t>
  </si>
  <si>
    <t>年度图表</t>
  </si>
  <si>
    <t>使用说明</t>
  </si>
  <si>
    <t>1.日收益登记表：依次输入日期和各个项目的收益，(项目可改变，改变后，“月收益”和“月报”项目自动对应“日收益”项目)金额自动生成，无需手动输入。</t>
  </si>
  <si>
    <t>2.月收益统计表：全表自动生成，无需手动输入。</t>
  </si>
  <si>
    <t>3.月报：选择年月，生成该月每天的收入明细，无需手动输入。</t>
  </si>
  <si>
    <t>4.季度图表，自动生成，无需手动输入。</t>
  </si>
  <si>
    <t>5.年度图表：自动生成，无需手动输入。</t>
  </si>
  <si>
    <t>6.本表简单实用，只需手动输入“日收益登记表”，每天项目的收益，其他表自动生成。</t>
  </si>
</sst>
</file>

<file path=xl/styles.xml><?xml version="1.0" encoding="utf-8"?>
<styleSheet xmlns="http://schemas.openxmlformats.org/spreadsheetml/2006/main">
  <numFmts count="5">
    <numFmt numFmtId="176" formatCode="General&quot;月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宋体"/>
      <charset val="134"/>
      <scheme val="minor"/>
    </font>
    <font>
      <sz val="18"/>
      <name val="微软雅黑"/>
      <charset val="134"/>
    </font>
    <font>
      <sz val="18"/>
      <color theme="1"/>
      <name val="微软雅黑"/>
      <charset val="134"/>
    </font>
    <font>
      <sz val="11"/>
      <color theme="1" tint="0.25"/>
      <name val="微软雅黑"/>
      <charset val="134"/>
    </font>
    <font>
      <sz val="12"/>
      <color theme="1" tint="0.25"/>
      <name val="微软雅黑"/>
      <charset val="134"/>
    </font>
    <font>
      <sz val="12"/>
      <color theme="0"/>
      <name val="微软雅黑"/>
      <charset val="134"/>
    </font>
    <font>
      <b/>
      <sz val="11"/>
      <color theme="0"/>
      <name val="微软雅黑"/>
      <charset val="134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29" fillId="10" borderId="15" applyNumberFormat="0" applyAlignment="0" applyProtection="0">
      <alignment vertical="center"/>
    </xf>
    <xf numFmtId="0" fontId="30" fillId="30" borderId="1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4" borderId="0" xfId="0" applyFill="1">
      <alignment vertical="center"/>
    </xf>
    <xf numFmtId="0" fontId="7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7" borderId="0" xfId="0" applyFill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76" fontId="11" fillId="6" borderId="8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14" fontId="12" fillId="9" borderId="8" xfId="0" applyNumberFormat="1" applyFont="1" applyFill="1" applyBorder="1" applyAlignment="1" applyProtection="1">
      <alignment horizontal="center" vertical="center"/>
    </xf>
    <xf numFmtId="0" fontId="12" fillId="9" borderId="8" xfId="0" applyNumberFormat="1" applyFont="1" applyFill="1" applyBorder="1" applyAlignment="1" applyProtection="1">
      <alignment horizontal="center" vertical="center"/>
    </xf>
    <xf numFmtId="14" fontId="12" fillId="0" borderId="8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solidFill>
                  <a:schemeClr val="bg1"/>
                </a:solidFill>
              </a:rPr>
              <a:t>1</a:t>
            </a:r>
            <a:r>
              <a:rPr altLang="en-US">
                <a:solidFill>
                  <a:schemeClr val="bg1"/>
                </a:solidFill>
              </a:rPr>
              <a:t>季度</a:t>
            </a:r>
            <a:endParaRPr altLang="en-US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14886731391586"/>
          <c:y val="0.181866104375329"/>
          <c:w val="0.879676375404531"/>
          <c:h val="0.52488139167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月收益!$B$2</c:f>
              <c:strCache>
                <c:ptCount val="1"/>
                <c:pt idx="0">
                  <c:v>项目1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月收益!$B$3:$B$14</c15:sqref>
                  </c15:fullRef>
                </c:ext>
              </c:extLst>
              <c:f>月收益!$B$3:$B$5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月收益!$C$2</c:f>
              <c:strCache>
                <c:ptCount val="1"/>
                <c:pt idx="0">
                  <c:v>项目2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月收益!$C$3:$C$14</c15:sqref>
                  </c15:fullRef>
                </c:ext>
              </c:extLst>
              <c:f>月收益!$C$3:$C$5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月收益!$D$2</c:f>
              <c:strCache>
                <c:ptCount val="1"/>
                <c:pt idx="0">
                  <c:v>项目3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月收益!$D$3:$D$14</c15:sqref>
                  </c15:fullRef>
                </c:ext>
              </c:extLst>
              <c:f>月收益!$D$3:$D$5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月收益!$E$2</c:f>
              <c:strCache>
                <c:ptCount val="1"/>
                <c:pt idx="0">
                  <c:v>项目4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月收益!$E$3:$E$14</c15:sqref>
                  </c15:fullRef>
                </c:ext>
              </c:extLst>
              <c:f>月收益!$E$3:$E$5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月收益!$F$2</c:f>
              <c:strCache>
                <c:ptCount val="1"/>
                <c:pt idx="0">
                  <c:v>项目5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月收益!$F$3:$F$14</c15:sqref>
                  </c15:fullRef>
                </c:ext>
              </c:extLst>
              <c:f>月收益!$F$3:$F$5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月收益!$G$2</c:f>
              <c:strCache>
                <c:ptCount val="1"/>
                <c:pt idx="0">
                  <c:v>项目6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月收益!$G$3:$G$14</c15:sqref>
                  </c15:fullRef>
                </c:ext>
              </c:extLst>
              <c:f>月收益!$G$3:$G$5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月收益!$H$2</c:f>
              <c:strCache>
                <c:ptCount val="1"/>
                <c:pt idx="0">
                  <c:v>项目7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月收益!$H$3:$H$14</c15:sqref>
                  </c15:fullRef>
                </c:ext>
              </c:extLst>
              <c:f>月收益!$H$3:$H$5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月收益!$I$2</c:f>
              <c:strCache>
                <c:ptCount val="1"/>
                <c:pt idx="0">
                  <c:v>项目8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月收益!$I$3:$I$14</c15:sqref>
                  </c15:fullRef>
                </c:ext>
              </c:extLst>
              <c:f>月收益!$I$3:$I$5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月收益!$J$2</c:f>
              <c:strCache>
                <c:ptCount val="1"/>
                <c:pt idx="0">
                  <c:v>项目9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月收益!$J$3:$J$14</c15:sqref>
                  </c15:fullRef>
                </c:ext>
              </c:extLst>
              <c:f>月收益!$J$3:$J$5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月收益!$K$2</c:f>
              <c:strCache>
                <c:ptCount val="1"/>
                <c:pt idx="0">
                  <c:v>项目10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月收益!$A$3:$A$5</c:f>
              <c:numCache>
                <c:formatCode>General"月"</c:formatCode>
                <c:ptCount val="3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月收益!$K$3:$K$14</c15:sqref>
                  </c15:fullRef>
                </c:ext>
              </c:extLst>
              <c:f>月收益!$K$3:$K$5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79731"/>
        <c:axId val="629082574"/>
      </c:barChart>
      <c:catAx>
        <c:axId val="309797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629082574"/>
        <c:crosses val="autoZero"/>
        <c:auto val="1"/>
        <c:lblAlgn val="ctr"/>
        <c:lblOffset val="100"/>
        <c:noMultiLvlLbl val="0"/>
      </c:catAx>
      <c:valAx>
        <c:axId val="6290825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309797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solidFill>
                  <a:schemeClr val="bg1"/>
                </a:solidFill>
              </a:rPr>
              <a:t>2</a:t>
            </a:r>
            <a:r>
              <a:rPr altLang="en-US">
                <a:solidFill>
                  <a:schemeClr val="bg1"/>
                </a:solidFill>
              </a:rPr>
              <a:t>季度</a:t>
            </a:r>
            <a:endParaRPr altLang="en-US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月收益!$B$2</c:f>
              <c:strCache>
                <c:ptCount val="1"/>
                <c:pt idx="0">
                  <c:v>项目1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月收益!$B$3:$B$14</c15:sqref>
                  </c15:fullRef>
                </c:ext>
              </c:extLst>
              <c:f>月收益!$B$6:$B$8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月收益!$C$2</c:f>
              <c:strCache>
                <c:ptCount val="1"/>
                <c:pt idx="0">
                  <c:v>项目2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月收益!$C$3:$C$14</c15:sqref>
                  </c15:fullRef>
                </c:ext>
              </c:extLst>
              <c:f>月收益!$C$6:$C$8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月收益!$D$2</c:f>
              <c:strCache>
                <c:ptCount val="1"/>
                <c:pt idx="0">
                  <c:v>项目3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月收益!$D$3:$D$14</c15:sqref>
                  </c15:fullRef>
                </c:ext>
              </c:extLst>
              <c:f>月收益!$D$6:$D$8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月收益!$E$2</c:f>
              <c:strCache>
                <c:ptCount val="1"/>
                <c:pt idx="0">
                  <c:v>项目4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月收益!$E$3:$E$14</c15:sqref>
                  </c15:fullRef>
                </c:ext>
              </c:extLst>
              <c:f>月收益!$E$6:$E$8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月收益!$F$2</c:f>
              <c:strCache>
                <c:ptCount val="1"/>
                <c:pt idx="0">
                  <c:v>项目5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月收益!$F$3:$F$14</c15:sqref>
                  </c15:fullRef>
                </c:ext>
              </c:extLst>
              <c:f>月收益!$F$6:$F$8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月收益!$G$2</c:f>
              <c:strCache>
                <c:ptCount val="1"/>
                <c:pt idx="0">
                  <c:v>项目6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月收益!$G$3:$G$14</c15:sqref>
                  </c15:fullRef>
                </c:ext>
              </c:extLst>
              <c:f>月收益!$G$6:$G$8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月收益!$H$2</c:f>
              <c:strCache>
                <c:ptCount val="1"/>
                <c:pt idx="0">
                  <c:v>项目7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月收益!$H$3:$H$14</c15:sqref>
                  </c15:fullRef>
                </c:ext>
              </c:extLst>
              <c:f>月收益!$H$6:$H$8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月收益!$I$2</c:f>
              <c:strCache>
                <c:ptCount val="1"/>
                <c:pt idx="0">
                  <c:v>项目8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月收益!$I$3:$I$14</c15:sqref>
                  </c15:fullRef>
                </c:ext>
              </c:extLst>
              <c:f>月收益!$I$6:$I$8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月收益!$J$2</c:f>
              <c:strCache>
                <c:ptCount val="1"/>
                <c:pt idx="0">
                  <c:v>项目9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月收益!$J$3:$J$14</c15:sqref>
                  </c15:fullRef>
                </c:ext>
              </c:extLst>
              <c:f>月收益!$J$6:$J$8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月收益!$K$2</c:f>
              <c:strCache>
                <c:ptCount val="1"/>
                <c:pt idx="0">
                  <c:v>项目10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月收益!$A$6:$A$8</c:f>
              <c:numCache>
                <c:formatCode>General"月"</c:formatCode>
                <c:ptCount val="3"/>
                <c:pt idx="0" c:formatCode="General&quot;月&quot;">
                  <c:v>4</c:v>
                </c:pt>
                <c:pt idx="1" c:formatCode="General&quot;月&quot;">
                  <c:v>5</c:v>
                </c:pt>
                <c:pt idx="2" c:formatCode="General&quot;月&quot;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月收益!$K$3:$K$14</c15:sqref>
                  </c15:fullRef>
                </c:ext>
              </c:extLst>
              <c:f>月收益!$K$6:$K$8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79731"/>
        <c:axId val="629082574"/>
      </c:barChart>
      <c:catAx>
        <c:axId val="309797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629082574"/>
        <c:crosses val="autoZero"/>
        <c:auto val="1"/>
        <c:lblAlgn val="ctr"/>
        <c:lblOffset val="100"/>
        <c:noMultiLvlLbl val="0"/>
      </c:catAx>
      <c:valAx>
        <c:axId val="6290825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309797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solidFill>
                  <a:schemeClr val="bg1"/>
                </a:solidFill>
              </a:rPr>
              <a:t>3</a:t>
            </a:r>
            <a:r>
              <a:rPr altLang="en-US">
                <a:solidFill>
                  <a:schemeClr val="bg1"/>
                </a:solidFill>
              </a:rPr>
              <a:t>季度</a:t>
            </a:r>
            <a:endParaRPr altLang="en-US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月收益!$B$2</c:f>
              <c:strCache>
                <c:ptCount val="1"/>
                <c:pt idx="0">
                  <c:v>项目1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月收益!$B$3:$B$14</c15:sqref>
                  </c15:fullRef>
                </c:ext>
              </c:extLst>
              <c:f>月收益!$B$9:$B$11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月收益!$C$2</c:f>
              <c:strCache>
                <c:ptCount val="1"/>
                <c:pt idx="0">
                  <c:v>项目2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月收益!$C$3:$C$14</c15:sqref>
                  </c15:fullRef>
                </c:ext>
              </c:extLst>
              <c:f>月收益!$C$9:$C$11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月收益!$D$2</c:f>
              <c:strCache>
                <c:ptCount val="1"/>
                <c:pt idx="0">
                  <c:v>项目3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月收益!$D$3:$D$14</c15:sqref>
                  </c15:fullRef>
                </c:ext>
              </c:extLst>
              <c:f>月收益!$D$9:$D$11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月收益!$E$2</c:f>
              <c:strCache>
                <c:ptCount val="1"/>
                <c:pt idx="0">
                  <c:v>项目4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月收益!$E$3:$E$14</c15:sqref>
                  </c15:fullRef>
                </c:ext>
              </c:extLst>
              <c:f>月收益!$E$9:$E$11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月收益!$F$2</c:f>
              <c:strCache>
                <c:ptCount val="1"/>
                <c:pt idx="0">
                  <c:v>项目5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月收益!$F$3:$F$14</c15:sqref>
                  </c15:fullRef>
                </c:ext>
              </c:extLst>
              <c:f>月收益!$F$9:$F$11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月收益!$G$2</c:f>
              <c:strCache>
                <c:ptCount val="1"/>
                <c:pt idx="0">
                  <c:v>项目6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月收益!$G$3:$G$14</c15:sqref>
                  </c15:fullRef>
                </c:ext>
              </c:extLst>
              <c:f>月收益!$G$9:$G$11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月收益!$H$2</c:f>
              <c:strCache>
                <c:ptCount val="1"/>
                <c:pt idx="0">
                  <c:v>项目7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月收益!$H$3:$H$14</c15:sqref>
                  </c15:fullRef>
                </c:ext>
              </c:extLst>
              <c:f>月收益!$H$9:$H$11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月收益!$I$2</c:f>
              <c:strCache>
                <c:ptCount val="1"/>
                <c:pt idx="0">
                  <c:v>项目8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月收益!$I$3:$I$14</c15:sqref>
                  </c15:fullRef>
                </c:ext>
              </c:extLst>
              <c:f>月收益!$I$9:$I$11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月收益!$J$2</c:f>
              <c:strCache>
                <c:ptCount val="1"/>
                <c:pt idx="0">
                  <c:v>项目9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月收益!$J$3:$J$14</c15:sqref>
                  </c15:fullRef>
                </c:ext>
              </c:extLst>
              <c:f>月收益!$J$9:$J$11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月收益!$K$2</c:f>
              <c:strCache>
                <c:ptCount val="1"/>
                <c:pt idx="0">
                  <c:v>项目10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月收益!$A$9:$A$11</c:f>
              <c:numCache>
                <c:formatCode>General"月"</c:formatCode>
                <c:ptCount val="3"/>
                <c:pt idx="0" c:formatCode="General&quot;月&quot;">
                  <c:v>7</c:v>
                </c:pt>
                <c:pt idx="1" c:formatCode="General&quot;月&quot;">
                  <c:v>8</c:v>
                </c:pt>
                <c:pt idx="2" c:formatCode="General&quot;月&quot;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月收益!$K$3:$K$14</c15:sqref>
                  </c15:fullRef>
                </c:ext>
              </c:extLst>
              <c:f>月收益!$K$9:$K$11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79731"/>
        <c:axId val="629082574"/>
      </c:barChart>
      <c:catAx>
        <c:axId val="309797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629082574"/>
        <c:crosses val="autoZero"/>
        <c:auto val="1"/>
        <c:lblAlgn val="ctr"/>
        <c:lblOffset val="100"/>
        <c:noMultiLvlLbl val="0"/>
      </c:catAx>
      <c:valAx>
        <c:axId val="6290825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309797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solidFill>
                  <a:schemeClr val="bg1"/>
                </a:solidFill>
              </a:rPr>
              <a:t>4</a:t>
            </a:r>
            <a:r>
              <a:rPr altLang="en-US">
                <a:solidFill>
                  <a:schemeClr val="bg1"/>
                </a:solidFill>
              </a:rPr>
              <a:t>季度</a:t>
            </a:r>
            <a:endParaRPr altLang="en-US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月收益!$B$2</c:f>
              <c:strCache>
                <c:ptCount val="1"/>
                <c:pt idx="0">
                  <c:v>项目1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月收益!$B$3:$B$14</c15:sqref>
                  </c15:fullRef>
                </c:ext>
              </c:extLst>
              <c:f>月收益!$B$12:$B$14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4965</c:v>
                </c:pt>
              </c:numCache>
            </c:numRef>
          </c:val>
        </c:ser>
        <c:ser>
          <c:idx val="1"/>
          <c:order val="1"/>
          <c:tx>
            <c:strRef>
              <c:f>月收益!$C$2</c:f>
              <c:strCache>
                <c:ptCount val="1"/>
                <c:pt idx="0">
                  <c:v>项目2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月收益!$C$3:$C$14</c15:sqref>
                  </c15:fullRef>
                </c:ext>
              </c:extLst>
              <c:f>月收益!$C$12:$C$14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560</c:v>
                </c:pt>
              </c:numCache>
            </c:numRef>
          </c:val>
        </c:ser>
        <c:ser>
          <c:idx val="2"/>
          <c:order val="2"/>
          <c:tx>
            <c:strRef>
              <c:f>月收益!$D$2</c:f>
              <c:strCache>
                <c:ptCount val="1"/>
                <c:pt idx="0">
                  <c:v>项目3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月收益!$D$3:$D$14</c15:sqref>
                  </c15:fullRef>
                </c:ext>
              </c:extLst>
              <c:f>月收益!$D$12:$D$14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1610</c:v>
                </c:pt>
              </c:numCache>
            </c:numRef>
          </c:val>
        </c:ser>
        <c:ser>
          <c:idx val="3"/>
          <c:order val="3"/>
          <c:tx>
            <c:strRef>
              <c:f>月收益!$E$2</c:f>
              <c:strCache>
                <c:ptCount val="1"/>
                <c:pt idx="0">
                  <c:v>项目4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月收益!$E$3:$E$14</c15:sqref>
                  </c15:fullRef>
                </c:ext>
              </c:extLst>
              <c:f>月收益!$E$12:$E$14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月收益!$F$2</c:f>
              <c:strCache>
                <c:ptCount val="1"/>
                <c:pt idx="0">
                  <c:v>项目5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月收益!$F$3:$F$14</c15:sqref>
                  </c15:fullRef>
                </c:ext>
              </c:extLst>
              <c:f>月收益!$F$12:$F$14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月收益!$G$2</c:f>
              <c:strCache>
                <c:ptCount val="1"/>
                <c:pt idx="0">
                  <c:v>项目6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月收益!$G$3:$G$14</c15:sqref>
                  </c15:fullRef>
                </c:ext>
              </c:extLst>
              <c:f>月收益!$G$12:$G$14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月收益!$H$2</c:f>
              <c:strCache>
                <c:ptCount val="1"/>
                <c:pt idx="0">
                  <c:v>项目7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月收益!$H$3:$H$14</c15:sqref>
                  </c15:fullRef>
                </c:ext>
              </c:extLst>
              <c:f>月收益!$H$12:$H$14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月收益!$I$2</c:f>
              <c:strCache>
                <c:ptCount val="1"/>
                <c:pt idx="0">
                  <c:v>项目8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月收益!$I$3:$I$14</c15:sqref>
                  </c15:fullRef>
                </c:ext>
              </c:extLst>
              <c:f>月收益!$I$12:$I$14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月收益!$J$2</c:f>
              <c:strCache>
                <c:ptCount val="1"/>
                <c:pt idx="0">
                  <c:v>项目9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月收益!$J$3:$J$14</c15:sqref>
                  </c15:fullRef>
                </c:ext>
              </c:extLst>
              <c:f>月收益!$J$12:$J$14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月收益!$K$2</c:f>
              <c:strCache>
                <c:ptCount val="1"/>
                <c:pt idx="0">
                  <c:v>项目10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月收益!$A$3:$A$14</c15:sqref>
                  </c15:fullRef>
                </c:ext>
              </c:extLst>
              <c:f>月收益!$A$12:$A$14</c:f>
              <c:numCache>
                <c:formatCode>General"月"</c:formatCode>
                <c:ptCount val="3"/>
                <c:pt idx="0" c:formatCode="General&quot;月&quot;">
                  <c:v>10</c:v>
                </c:pt>
                <c:pt idx="1" c:formatCode="General&quot;月&quot;">
                  <c:v>11</c:v>
                </c:pt>
                <c:pt idx="2" c:formatCode="General&quot;月&quot;">
                  <c:v>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月收益!$K$3:$K$14</c15:sqref>
                  </c15:fullRef>
                </c:ext>
              </c:extLst>
              <c:f>月收益!$K$12:$K$14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79731"/>
        <c:axId val="629082574"/>
      </c:barChart>
      <c:catAx>
        <c:axId val="309797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629082574"/>
        <c:crosses val="autoZero"/>
        <c:auto val="1"/>
        <c:lblAlgn val="ctr"/>
        <c:lblOffset val="100"/>
        <c:noMultiLvlLbl val="0"/>
      </c:catAx>
      <c:valAx>
        <c:axId val="6290825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309797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altLang="en-US">
                <a:solidFill>
                  <a:schemeClr val="bg1"/>
                </a:solidFill>
              </a:rPr>
              <a:t>年度图表</a:t>
            </a:r>
            <a:endParaRPr altLang="en-US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月收益!$B$2</c:f>
              <c:strCache>
                <c:ptCount val="1"/>
                <c:pt idx="0">
                  <c:v>项目1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月收益!$B$3:$B$14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4965</c:v>
                </c:pt>
              </c:numCache>
            </c:numRef>
          </c:val>
        </c:ser>
        <c:ser>
          <c:idx val="1"/>
          <c:order val="1"/>
          <c:tx>
            <c:strRef>
              <c:f>月收益!$C$2</c:f>
              <c:strCache>
                <c:ptCount val="1"/>
                <c:pt idx="0">
                  <c:v>项目2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560</c:v>
                </c:pt>
              </c:numCache>
            </c:numRef>
          </c:val>
        </c:ser>
        <c:ser>
          <c:idx val="2"/>
          <c:order val="2"/>
          <c:tx>
            <c:strRef>
              <c:f>月收益!$D$2</c:f>
              <c:strCache>
                <c:ptCount val="1"/>
                <c:pt idx="0">
                  <c:v>项目3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1610</c:v>
                </c:pt>
              </c:numCache>
            </c:numRef>
          </c:val>
        </c:ser>
        <c:ser>
          <c:idx val="3"/>
          <c:order val="3"/>
          <c:tx>
            <c:strRef>
              <c:f>月收益!$E$2</c:f>
              <c:strCache>
                <c:ptCount val="1"/>
                <c:pt idx="0">
                  <c:v>项目4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月收益!$E$3:$E$14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月收益!$F$2</c:f>
              <c:strCache>
                <c:ptCount val="1"/>
                <c:pt idx="0">
                  <c:v>项目5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月收益!$G$2</c:f>
              <c:strCache>
                <c:ptCount val="1"/>
                <c:pt idx="0">
                  <c:v>项目6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月收益!$H$2</c:f>
              <c:strCache>
                <c:ptCount val="1"/>
                <c:pt idx="0">
                  <c:v>项目7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月收益!$H$3:$H$14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月收益!$I$2</c:f>
              <c:strCache>
                <c:ptCount val="1"/>
                <c:pt idx="0">
                  <c:v>项目8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月收益!$I$3:$I$14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月收益!$J$2</c:f>
              <c:strCache>
                <c:ptCount val="1"/>
                <c:pt idx="0">
                  <c:v>项目9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月收益!$J$3:$J$14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月收益!$K$2</c:f>
              <c:strCache>
                <c:ptCount val="1"/>
                <c:pt idx="0">
                  <c:v>项目10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月收益!$A$3:$A$14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月收益!$K$3:$K$14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656697"/>
        <c:axId val="730827449"/>
        <c:extLst>
          <c:ext xmlns:c15="http://schemas.microsoft.com/office/drawing/2012/chart" uri="{02D57815-91ED-43cb-92C2-25804820EDAC}">
            <c15:filteredBa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月收益!$L$2</c15:sqref>
                        </c15:formulaRef>
                      </c:ext>
                    </c:extLst>
                    <c:strCache>
                      <c:ptCount val="1"/>
                      <c:pt idx="0">
                        <c:v>收益总和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月收益!$A$3:$A$14</c15:sqref>
                        </c15:formulaRef>
                      </c:ext>
                    </c:extLst>
                    <c:numCache>
                      <c:formatCode>General"月"</c:formatCode>
                      <c:ptCount val="12"/>
                      <c:pt idx="0" c:formatCode="General&quot;月&quot;">
                        <c:v>1</c:v>
                      </c:pt>
                      <c:pt idx="1" c:formatCode="General&quot;月&quot;">
                        <c:v>2</c:v>
                      </c:pt>
                      <c:pt idx="2" c:formatCode="General&quot;月&quot;">
                        <c:v>3</c:v>
                      </c:pt>
                      <c:pt idx="3" c:formatCode="General&quot;月&quot;">
                        <c:v>4</c:v>
                      </c:pt>
                      <c:pt idx="4" c:formatCode="General&quot;月&quot;">
                        <c:v>5</c:v>
                      </c:pt>
                      <c:pt idx="5" c:formatCode="General&quot;月&quot;">
                        <c:v>6</c:v>
                      </c:pt>
                      <c:pt idx="6" c:formatCode="General&quot;月&quot;">
                        <c:v>7</c:v>
                      </c:pt>
                      <c:pt idx="7" c:formatCode="General&quot;月&quot;">
                        <c:v>8</c:v>
                      </c:pt>
                      <c:pt idx="8" c:formatCode="General&quot;月&quot;">
                        <c:v>9</c:v>
                      </c:pt>
                      <c:pt idx="9" c:formatCode="General&quot;月&quot;">
                        <c:v>10</c:v>
                      </c:pt>
                      <c:pt idx="10" c:formatCode="General&quot;月&quot;">
                        <c:v>11</c:v>
                      </c:pt>
                      <c:pt idx="11" c:formatCode="General&quot;月&quot;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月收益!$L$3:$L$14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7135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2165669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730827449"/>
        <c:crosses val="autoZero"/>
        <c:auto val="1"/>
        <c:lblAlgn val="ctr"/>
        <c:lblOffset val="100"/>
        <c:noMultiLvlLbl val="0"/>
      </c:catAx>
      <c:valAx>
        <c:axId val="73082744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42165669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1.emf"/><Relationship Id="rId6" Type="http://schemas.openxmlformats.org/officeDocument/2006/relationships/hyperlink" Target="#&#24180;&#24230;&#22270;&#34920;!A1"/><Relationship Id="rId5" Type="http://schemas.openxmlformats.org/officeDocument/2006/relationships/hyperlink" Target="#&#26376;&#25253;!A1"/><Relationship Id="rId4" Type="http://schemas.openxmlformats.org/officeDocument/2006/relationships/hyperlink" Target="#&#20351;&#29992;&#35828;&#26126;!A1"/><Relationship Id="rId3" Type="http://schemas.openxmlformats.org/officeDocument/2006/relationships/hyperlink" Target="#&#23395;&#24230;&#22270;&#34920;!A1"/><Relationship Id="rId2" Type="http://schemas.openxmlformats.org/officeDocument/2006/relationships/hyperlink" Target="#&#26376;&#25910;&#30410;!A1"/><Relationship Id="rId1" Type="http://schemas.openxmlformats.org/officeDocument/2006/relationships/hyperlink" Target="#&#26085;&#25910;&#3041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hyperlink" Target="#&#20027;&#39029;!A1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027;&#39029;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48260</xdr:colOff>
      <xdr:row>18</xdr:row>
      <xdr:rowOff>143510</xdr:rowOff>
    </xdr:from>
    <xdr:to>
      <xdr:col>7</xdr:col>
      <xdr:colOff>673100</xdr:colOff>
      <xdr:row>21</xdr:row>
      <xdr:rowOff>93345</xdr:rowOff>
    </xdr:to>
    <xdr:sp>
      <xdr:nvSpPr>
        <xdr:cNvPr id="14" name="Freeform 8"/>
        <xdr:cNvSpPr>
          <a:spLocks noEditPoints="1"/>
        </xdr:cNvSpPr>
      </xdr:nvSpPr>
      <xdr:spPr bwMode="auto">
        <a:xfrm>
          <a:off x="4848860" y="4080510"/>
          <a:ext cx="624840" cy="464185"/>
        </a:xfrm>
        <a:custGeom>
          <a:avLst/>
          <a:gdLst>
            <a:gd name="T0" fmla="*/ 115 w 183"/>
            <a:gd name="T1" fmla="*/ 58 h 136"/>
            <a:gd name="T2" fmla="*/ 57 w 183"/>
            <a:gd name="T3" fmla="*/ 0 h 136"/>
            <a:gd name="T4" fmla="*/ 0 w 183"/>
            <a:gd name="T5" fmla="*/ 58 h 136"/>
            <a:gd name="T6" fmla="*/ 57 w 183"/>
            <a:gd name="T7" fmla="*/ 116 h 136"/>
            <a:gd name="T8" fmla="*/ 115 w 183"/>
            <a:gd name="T9" fmla="*/ 58 h 136"/>
            <a:gd name="T10" fmla="*/ 17 w 183"/>
            <a:gd name="T11" fmla="*/ 56 h 136"/>
            <a:gd name="T12" fmla="*/ 17 w 183"/>
            <a:gd name="T13" fmla="*/ 57 h 136"/>
            <a:gd name="T14" fmla="*/ 13 w 183"/>
            <a:gd name="T15" fmla="*/ 62 h 136"/>
            <a:gd name="T16" fmla="*/ 8 w 183"/>
            <a:gd name="T17" fmla="*/ 57 h 136"/>
            <a:gd name="T18" fmla="*/ 8 w 183"/>
            <a:gd name="T19" fmla="*/ 54 h 136"/>
            <a:gd name="T20" fmla="*/ 8 w 183"/>
            <a:gd name="T21" fmla="*/ 54 h 136"/>
            <a:gd name="T22" fmla="*/ 50 w 183"/>
            <a:gd name="T23" fmla="*/ 11 h 136"/>
            <a:gd name="T24" fmla="*/ 50 w 183"/>
            <a:gd name="T25" fmla="*/ 11 h 136"/>
            <a:gd name="T26" fmla="*/ 57 w 183"/>
            <a:gd name="T27" fmla="*/ 11 h 136"/>
            <a:gd name="T28" fmla="*/ 61 w 183"/>
            <a:gd name="T29" fmla="*/ 16 h 136"/>
            <a:gd name="T30" fmla="*/ 57 w 183"/>
            <a:gd name="T31" fmla="*/ 21 h 136"/>
            <a:gd name="T32" fmla="*/ 52 w 183"/>
            <a:gd name="T33" fmla="*/ 21 h 136"/>
            <a:gd name="T34" fmla="*/ 17 w 183"/>
            <a:gd name="T35" fmla="*/ 56 h 136"/>
            <a:gd name="T36" fmla="*/ 45 w 183"/>
            <a:gd name="T37" fmla="*/ 58 h 136"/>
            <a:gd name="T38" fmla="*/ 57 w 183"/>
            <a:gd name="T39" fmla="*/ 46 h 136"/>
            <a:gd name="T40" fmla="*/ 70 w 183"/>
            <a:gd name="T41" fmla="*/ 58 h 136"/>
            <a:gd name="T42" fmla="*/ 57 w 183"/>
            <a:gd name="T43" fmla="*/ 70 h 136"/>
            <a:gd name="T44" fmla="*/ 45 w 183"/>
            <a:gd name="T45" fmla="*/ 58 h 136"/>
            <a:gd name="T46" fmla="*/ 172 w 183"/>
            <a:gd name="T47" fmla="*/ 51 h 136"/>
            <a:gd name="T48" fmla="*/ 150 w 183"/>
            <a:gd name="T49" fmla="*/ 57 h 136"/>
            <a:gd name="T50" fmla="*/ 156 w 183"/>
            <a:gd name="T51" fmla="*/ 80 h 136"/>
            <a:gd name="T52" fmla="*/ 156 w 183"/>
            <a:gd name="T53" fmla="*/ 80 h 136"/>
            <a:gd name="T54" fmla="*/ 90 w 183"/>
            <a:gd name="T55" fmla="*/ 120 h 136"/>
            <a:gd name="T56" fmla="*/ 90 w 183"/>
            <a:gd name="T57" fmla="*/ 115 h 136"/>
            <a:gd name="T58" fmla="*/ 57 w 183"/>
            <a:gd name="T59" fmla="*/ 124 h 136"/>
            <a:gd name="T60" fmla="*/ 24 w 183"/>
            <a:gd name="T61" fmla="*/ 115 h 136"/>
            <a:gd name="T62" fmla="*/ 24 w 183"/>
            <a:gd name="T63" fmla="*/ 128 h 136"/>
            <a:gd name="T64" fmla="*/ 33 w 183"/>
            <a:gd name="T65" fmla="*/ 136 h 136"/>
            <a:gd name="T66" fmla="*/ 82 w 183"/>
            <a:gd name="T67" fmla="*/ 136 h 136"/>
            <a:gd name="T68" fmla="*/ 90 w 183"/>
            <a:gd name="T69" fmla="*/ 128 h 136"/>
            <a:gd name="T70" fmla="*/ 90 w 183"/>
            <a:gd name="T71" fmla="*/ 128 h 136"/>
            <a:gd name="T72" fmla="*/ 164 w 183"/>
            <a:gd name="T73" fmla="*/ 82 h 136"/>
            <a:gd name="T74" fmla="*/ 178 w 183"/>
            <a:gd name="T75" fmla="*/ 74 h 136"/>
            <a:gd name="T76" fmla="*/ 172 w 183"/>
            <a:gd name="T77" fmla="*/ 51 h 136"/>
            <a:gd name="T78" fmla="*/ 162 w 183"/>
            <a:gd name="T79" fmla="*/ 65 h 136"/>
            <a:gd name="T80" fmla="*/ 158 w 183"/>
            <a:gd name="T81" fmla="*/ 60 h 136"/>
            <a:gd name="T82" fmla="*/ 162 w 183"/>
            <a:gd name="T83" fmla="*/ 56 h 136"/>
            <a:gd name="T84" fmla="*/ 167 w 183"/>
            <a:gd name="T85" fmla="*/ 60 h 136"/>
            <a:gd name="T86" fmla="*/ 162 w 183"/>
            <a:gd name="T87" fmla="*/ 65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</a:cxnLst>
          <a:rect l="0" t="0" r="r" b="b"/>
          <a:pathLst>
            <a:path w="183" h="136">
              <a:moveTo>
                <a:pt x="115" y="58"/>
              </a:moveTo>
              <a:cubicBezTo>
                <a:pt x="115" y="26"/>
                <a:pt x="89" y="0"/>
                <a:pt x="57" y="0"/>
              </a:cubicBezTo>
              <a:cubicBezTo>
                <a:pt x="25" y="0"/>
                <a:pt x="0" y="26"/>
                <a:pt x="0" y="58"/>
              </a:cubicBezTo>
              <a:cubicBezTo>
                <a:pt x="0" y="90"/>
                <a:pt x="25" y="116"/>
                <a:pt x="57" y="116"/>
              </a:cubicBezTo>
              <a:cubicBezTo>
                <a:pt x="89" y="116"/>
                <a:pt x="115" y="90"/>
                <a:pt x="115" y="58"/>
              </a:cubicBezTo>
              <a:close/>
              <a:moveTo>
                <a:pt x="17" y="56"/>
              </a:moveTo>
              <a:cubicBezTo>
                <a:pt x="17" y="57"/>
                <a:pt x="17" y="57"/>
                <a:pt x="17" y="57"/>
              </a:cubicBezTo>
              <a:cubicBezTo>
                <a:pt x="17" y="60"/>
                <a:pt x="15" y="62"/>
                <a:pt x="13" y="62"/>
              </a:cubicBezTo>
              <a:cubicBezTo>
                <a:pt x="10" y="62"/>
                <a:pt x="8" y="60"/>
                <a:pt x="8" y="57"/>
              </a:cubicBezTo>
              <a:cubicBezTo>
                <a:pt x="8" y="54"/>
                <a:pt x="8" y="54"/>
                <a:pt x="8" y="54"/>
              </a:cubicBezTo>
              <a:cubicBezTo>
                <a:pt x="8" y="54"/>
                <a:pt x="8" y="54"/>
                <a:pt x="8" y="54"/>
              </a:cubicBezTo>
              <a:cubicBezTo>
                <a:pt x="9" y="31"/>
                <a:pt x="27" y="12"/>
                <a:pt x="50" y="11"/>
              </a:cubicBezTo>
              <a:cubicBezTo>
                <a:pt x="50" y="11"/>
                <a:pt x="50" y="11"/>
                <a:pt x="50" y="11"/>
              </a:cubicBezTo>
              <a:cubicBezTo>
                <a:pt x="57" y="11"/>
                <a:pt x="57" y="11"/>
                <a:pt x="57" y="11"/>
              </a:cubicBezTo>
              <a:cubicBezTo>
                <a:pt x="59" y="11"/>
                <a:pt x="61" y="13"/>
                <a:pt x="61" y="16"/>
              </a:cubicBezTo>
              <a:cubicBezTo>
                <a:pt x="61" y="19"/>
                <a:pt x="59" y="21"/>
                <a:pt x="57" y="21"/>
              </a:cubicBezTo>
              <a:cubicBezTo>
                <a:pt x="52" y="21"/>
                <a:pt x="52" y="21"/>
                <a:pt x="52" y="21"/>
              </a:cubicBezTo>
              <a:cubicBezTo>
                <a:pt x="33" y="21"/>
                <a:pt x="17" y="36"/>
                <a:pt x="17" y="56"/>
              </a:cubicBezTo>
              <a:close/>
              <a:moveTo>
                <a:pt x="45" y="58"/>
              </a:moveTo>
              <a:cubicBezTo>
                <a:pt x="45" y="51"/>
                <a:pt x="50" y="46"/>
                <a:pt x="57" y="46"/>
              </a:cubicBezTo>
              <a:cubicBezTo>
                <a:pt x="64" y="46"/>
                <a:pt x="70" y="51"/>
                <a:pt x="70" y="58"/>
              </a:cubicBezTo>
              <a:cubicBezTo>
                <a:pt x="70" y="65"/>
                <a:pt x="64" y="70"/>
                <a:pt x="57" y="70"/>
              </a:cubicBezTo>
              <a:cubicBezTo>
                <a:pt x="50" y="70"/>
                <a:pt x="45" y="65"/>
                <a:pt x="45" y="58"/>
              </a:cubicBezTo>
              <a:close/>
              <a:moveTo>
                <a:pt x="172" y="51"/>
              </a:moveTo>
              <a:cubicBezTo>
                <a:pt x="164" y="47"/>
                <a:pt x="154" y="50"/>
                <a:pt x="150" y="57"/>
              </a:cubicBezTo>
              <a:cubicBezTo>
                <a:pt x="145" y="65"/>
                <a:pt x="148" y="75"/>
                <a:pt x="156" y="80"/>
              </a:cubicBezTo>
              <a:cubicBezTo>
                <a:pt x="156" y="80"/>
                <a:pt x="156" y="80"/>
                <a:pt x="156" y="80"/>
              </a:cubicBezTo>
              <a:cubicBezTo>
                <a:pt x="143" y="104"/>
                <a:pt x="118" y="120"/>
                <a:pt x="90" y="120"/>
              </a:cubicBezTo>
              <a:cubicBezTo>
                <a:pt x="90" y="115"/>
                <a:pt x="90" y="115"/>
                <a:pt x="90" y="115"/>
              </a:cubicBezTo>
              <a:cubicBezTo>
                <a:pt x="80" y="120"/>
                <a:pt x="69" y="124"/>
                <a:pt x="57" y="124"/>
              </a:cubicBezTo>
              <a:cubicBezTo>
                <a:pt x="45" y="124"/>
                <a:pt x="34" y="120"/>
                <a:pt x="24" y="115"/>
              </a:cubicBezTo>
              <a:cubicBezTo>
                <a:pt x="24" y="128"/>
                <a:pt x="24" y="128"/>
                <a:pt x="24" y="128"/>
              </a:cubicBezTo>
              <a:cubicBezTo>
                <a:pt x="24" y="132"/>
                <a:pt x="28" y="136"/>
                <a:pt x="33" y="136"/>
              </a:cubicBezTo>
              <a:cubicBezTo>
                <a:pt x="82" y="136"/>
                <a:pt x="82" y="136"/>
                <a:pt x="82" y="136"/>
              </a:cubicBezTo>
              <a:cubicBezTo>
                <a:pt x="87" y="136"/>
                <a:pt x="90" y="132"/>
                <a:pt x="90" y="128"/>
              </a:cubicBezTo>
              <a:cubicBezTo>
                <a:pt x="90" y="128"/>
                <a:pt x="90" y="128"/>
                <a:pt x="90" y="128"/>
              </a:cubicBezTo>
              <a:cubicBezTo>
                <a:pt x="121" y="128"/>
                <a:pt x="150" y="110"/>
                <a:pt x="164" y="82"/>
              </a:cubicBezTo>
              <a:cubicBezTo>
                <a:pt x="170" y="82"/>
                <a:pt x="175" y="79"/>
                <a:pt x="178" y="74"/>
              </a:cubicBezTo>
              <a:cubicBezTo>
                <a:pt x="183" y="66"/>
                <a:pt x="180" y="56"/>
                <a:pt x="172" y="51"/>
              </a:cubicBezTo>
              <a:close/>
              <a:moveTo>
                <a:pt x="162" y="65"/>
              </a:moveTo>
              <a:cubicBezTo>
                <a:pt x="160" y="65"/>
                <a:pt x="158" y="63"/>
                <a:pt x="158" y="60"/>
              </a:cubicBezTo>
              <a:cubicBezTo>
                <a:pt x="158" y="58"/>
                <a:pt x="160" y="56"/>
                <a:pt x="162" y="56"/>
              </a:cubicBezTo>
              <a:cubicBezTo>
                <a:pt x="165" y="56"/>
                <a:pt x="167" y="58"/>
                <a:pt x="167" y="60"/>
              </a:cubicBezTo>
              <a:cubicBezTo>
                <a:pt x="167" y="63"/>
                <a:pt x="165" y="65"/>
                <a:pt x="162" y="65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vert="horz" wrap="square" lIns="91440" tIns="45720" rIns="91440" bIns="45720" numCol="1" anchor="t" anchorCtr="0" compatLnSpc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/>
        </a:p>
      </xdr:txBody>
    </xdr:sp>
    <xdr:clientData/>
  </xdr:twoCellAnchor>
  <xdr:twoCellAnchor>
    <xdr:from>
      <xdr:col>8</xdr:col>
      <xdr:colOff>57150</xdr:colOff>
      <xdr:row>5</xdr:row>
      <xdr:rowOff>9525</xdr:rowOff>
    </xdr:from>
    <xdr:to>
      <xdr:col>10</xdr:col>
      <xdr:colOff>485775</xdr:colOff>
      <xdr:row>7</xdr:row>
      <xdr:rowOff>27940</xdr:rowOff>
    </xdr:to>
    <xdr:sp>
      <xdr:nvSpPr>
        <xdr:cNvPr id="18" name="文本框 17">
          <a:hlinkClick xmlns:r="http://schemas.openxmlformats.org/officeDocument/2006/relationships" r:id="rId1"/>
        </xdr:cNvPr>
        <xdr:cNvSpPr txBox="1"/>
      </xdr:nvSpPr>
      <xdr:spPr>
        <a:xfrm>
          <a:off x="5543550" y="1717675"/>
          <a:ext cx="1800225" cy="361315"/>
        </a:xfrm>
        <a:prstGeom prst="flowChartAlternateProcess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日收益登记表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7</xdr:col>
      <xdr:colOff>51435</xdr:colOff>
      <xdr:row>15</xdr:row>
      <xdr:rowOff>60960</xdr:rowOff>
    </xdr:from>
    <xdr:to>
      <xdr:col>7</xdr:col>
      <xdr:colOff>676275</xdr:colOff>
      <xdr:row>18</xdr:row>
      <xdr:rowOff>10795</xdr:rowOff>
    </xdr:to>
    <xdr:sp>
      <xdr:nvSpPr>
        <xdr:cNvPr id="23" name="Freeform 8"/>
        <xdr:cNvSpPr>
          <a:spLocks noEditPoints="1"/>
        </xdr:cNvSpPr>
      </xdr:nvSpPr>
      <xdr:spPr>
        <a:xfrm>
          <a:off x="4852035" y="3483610"/>
          <a:ext cx="624840" cy="464185"/>
        </a:xfrm>
        <a:custGeom>
          <a:avLst/>
          <a:gdLst>
            <a:gd name="T0" fmla="*/ 115 w 183"/>
            <a:gd name="T1" fmla="*/ 58 h 136"/>
            <a:gd name="T2" fmla="*/ 57 w 183"/>
            <a:gd name="T3" fmla="*/ 0 h 136"/>
            <a:gd name="T4" fmla="*/ 0 w 183"/>
            <a:gd name="T5" fmla="*/ 58 h 136"/>
            <a:gd name="T6" fmla="*/ 57 w 183"/>
            <a:gd name="T7" fmla="*/ 116 h 136"/>
            <a:gd name="T8" fmla="*/ 115 w 183"/>
            <a:gd name="T9" fmla="*/ 58 h 136"/>
            <a:gd name="T10" fmla="*/ 17 w 183"/>
            <a:gd name="T11" fmla="*/ 56 h 136"/>
            <a:gd name="T12" fmla="*/ 17 w 183"/>
            <a:gd name="T13" fmla="*/ 57 h 136"/>
            <a:gd name="T14" fmla="*/ 13 w 183"/>
            <a:gd name="T15" fmla="*/ 62 h 136"/>
            <a:gd name="T16" fmla="*/ 8 w 183"/>
            <a:gd name="T17" fmla="*/ 57 h 136"/>
            <a:gd name="T18" fmla="*/ 8 w 183"/>
            <a:gd name="T19" fmla="*/ 54 h 136"/>
            <a:gd name="T20" fmla="*/ 8 w 183"/>
            <a:gd name="T21" fmla="*/ 54 h 136"/>
            <a:gd name="T22" fmla="*/ 50 w 183"/>
            <a:gd name="T23" fmla="*/ 11 h 136"/>
            <a:gd name="T24" fmla="*/ 50 w 183"/>
            <a:gd name="T25" fmla="*/ 11 h 136"/>
            <a:gd name="T26" fmla="*/ 57 w 183"/>
            <a:gd name="T27" fmla="*/ 11 h 136"/>
            <a:gd name="T28" fmla="*/ 61 w 183"/>
            <a:gd name="T29" fmla="*/ 16 h 136"/>
            <a:gd name="T30" fmla="*/ 57 w 183"/>
            <a:gd name="T31" fmla="*/ 21 h 136"/>
            <a:gd name="T32" fmla="*/ 52 w 183"/>
            <a:gd name="T33" fmla="*/ 21 h 136"/>
            <a:gd name="T34" fmla="*/ 17 w 183"/>
            <a:gd name="T35" fmla="*/ 56 h 136"/>
            <a:gd name="T36" fmla="*/ 45 w 183"/>
            <a:gd name="T37" fmla="*/ 58 h 136"/>
            <a:gd name="T38" fmla="*/ 57 w 183"/>
            <a:gd name="T39" fmla="*/ 46 h 136"/>
            <a:gd name="T40" fmla="*/ 70 w 183"/>
            <a:gd name="T41" fmla="*/ 58 h 136"/>
            <a:gd name="T42" fmla="*/ 57 w 183"/>
            <a:gd name="T43" fmla="*/ 70 h 136"/>
            <a:gd name="T44" fmla="*/ 45 w 183"/>
            <a:gd name="T45" fmla="*/ 58 h 136"/>
            <a:gd name="T46" fmla="*/ 172 w 183"/>
            <a:gd name="T47" fmla="*/ 51 h 136"/>
            <a:gd name="T48" fmla="*/ 150 w 183"/>
            <a:gd name="T49" fmla="*/ 57 h 136"/>
            <a:gd name="T50" fmla="*/ 156 w 183"/>
            <a:gd name="T51" fmla="*/ 80 h 136"/>
            <a:gd name="T52" fmla="*/ 156 w 183"/>
            <a:gd name="T53" fmla="*/ 80 h 136"/>
            <a:gd name="T54" fmla="*/ 90 w 183"/>
            <a:gd name="T55" fmla="*/ 120 h 136"/>
            <a:gd name="T56" fmla="*/ 90 w 183"/>
            <a:gd name="T57" fmla="*/ 115 h 136"/>
            <a:gd name="T58" fmla="*/ 57 w 183"/>
            <a:gd name="T59" fmla="*/ 124 h 136"/>
            <a:gd name="T60" fmla="*/ 24 w 183"/>
            <a:gd name="T61" fmla="*/ 115 h 136"/>
            <a:gd name="T62" fmla="*/ 24 w 183"/>
            <a:gd name="T63" fmla="*/ 128 h 136"/>
            <a:gd name="T64" fmla="*/ 33 w 183"/>
            <a:gd name="T65" fmla="*/ 136 h 136"/>
            <a:gd name="T66" fmla="*/ 82 w 183"/>
            <a:gd name="T67" fmla="*/ 136 h 136"/>
            <a:gd name="T68" fmla="*/ 90 w 183"/>
            <a:gd name="T69" fmla="*/ 128 h 136"/>
            <a:gd name="T70" fmla="*/ 90 w 183"/>
            <a:gd name="T71" fmla="*/ 128 h 136"/>
            <a:gd name="T72" fmla="*/ 164 w 183"/>
            <a:gd name="T73" fmla="*/ 82 h 136"/>
            <a:gd name="T74" fmla="*/ 178 w 183"/>
            <a:gd name="T75" fmla="*/ 74 h 136"/>
            <a:gd name="T76" fmla="*/ 172 w 183"/>
            <a:gd name="T77" fmla="*/ 51 h 136"/>
            <a:gd name="T78" fmla="*/ 162 w 183"/>
            <a:gd name="T79" fmla="*/ 65 h 136"/>
            <a:gd name="T80" fmla="*/ 158 w 183"/>
            <a:gd name="T81" fmla="*/ 60 h 136"/>
            <a:gd name="T82" fmla="*/ 162 w 183"/>
            <a:gd name="T83" fmla="*/ 56 h 136"/>
            <a:gd name="T84" fmla="*/ 167 w 183"/>
            <a:gd name="T85" fmla="*/ 60 h 136"/>
            <a:gd name="T86" fmla="*/ 162 w 183"/>
            <a:gd name="T87" fmla="*/ 65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</a:cxnLst>
          <a:rect l="0" t="0" r="r" b="b"/>
          <a:pathLst>
            <a:path w="183" h="136">
              <a:moveTo>
                <a:pt x="115" y="58"/>
              </a:moveTo>
              <a:cubicBezTo>
                <a:pt x="115" y="26"/>
                <a:pt x="89" y="0"/>
                <a:pt x="57" y="0"/>
              </a:cubicBezTo>
              <a:cubicBezTo>
                <a:pt x="25" y="0"/>
                <a:pt x="0" y="26"/>
                <a:pt x="0" y="58"/>
              </a:cubicBezTo>
              <a:cubicBezTo>
                <a:pt x="0" y="90"/>
                <a:pt x="25" y="116"/>
                <a:pt x="57" y="116"/>
              </a:cubicBezTo>
              <a:cubicBezTo>
                <a:pt x="89" y="116"/>
                <a:pt x="115" y="90"/>
                <a:pt x="115" y="58"/>
              </a:cubicBezTo>
              <a:close/>
              <a:moveTo>
                <a:pt x="17" y="56"/>
              </a:moveTo>
              <a:cubicBezTo>
                <a:pt x="17" y="57"/>
                <a:pt x="17" y="57"/>
                <a:pt x="17" y="57"/>
              </a:cubicBezTo>
              <a:cubicBezTo>
                <a:pt x="17" y="60"/>
                <a:pt x="15" y="62"/>
                <a:pt x="13" y="62"/>
              </a:cubicBezTo>
              <a:cubicBezTo>
                <a:pt x="10" y="62"/>
                <a:pt x="8" y="60"/>
                <a:pt x="8" y="57"/>
              </a:cubicBezTo>
              <a:cubicBezTo>
                <a:pt x="8" y="54"/>
                <a:pt x="8" y="54"/>
                <a:pt x="8" y="54"/>
              </a:cubicBezTo>
              <a:cubicBezTo>
                <a:pt x="8" y="54"/>
                <a:pt x="8" y="54"/>
                <a:pt x="8" y="54"/>
              </a:cubicBezTo>
              <a:cubicBezTo>
                <a:pt x="9" y="31"/>
                <a:pt x="27" y="12"/>
                <a:pt x="50" y="11"/>
              </a:cubicBezTo>
              <a:cubicBezTo>
                <a:pt x="50" y="11"/>
                <a:pt x="50" y="11"/>
                <a:pt x="50" y="11"/>
              </a:cubicBezTo>
              <a:cubicBezTo>
                <a:pt x="57" y="11"/>
                <a:pt x="57" y="11"/>
                <a:pt x="57" y="11"/>
              </a:cubicBezTo>
              <a:cubicBezTo>
                <a:pt x="59" y="11"/>
                <a:pt x="61" y="13"/>
                <a:pt x="61" y="16"/>
              </a:cubicBezTo>
              <a:cubicBezTo>
                <a:pt x="61" y="19"/>
                <a:pt x="59" y="21"/>
                <a:pt x="57" y="21"/>
              </a:cubicBezTo>
              <a:cubicBezTo>
                <a:pt x="52" y="21"/>
                <a:pt x="52" y="21"/>
                <a:pt x="52" y="21"/>
              </a:cubicBezTo>
              <a:cubicBezTo>
                <a:pt x="33" y="21"/>
                <a:pt x="17" y="36"/>
                <a:pt x="17" y="56"/>
              </a:cubicBezTo>
              <a:close/>
              <a:moveTo>
                <a:pt x="45" y="58"/>
              </a:moveTo>
              <a:cubicBezTo>
                <a:pt x="45" y="51"/>
                <a:pt x="50" y="46"/>
                <a:pt x="57" y="46"/>
              </a:cubicBezTo>
              <a:cubicBezTo>
                <a:pt x="64" y="46"/>
                <a:pt x="70" y="51"/>
                <a:pt x="70" y="58"/>
              </a:cubicBezTo>
              <a:cubicBezTo>
                <a:pt x="70" y="65"/>
                <a:pt x="64" y="70"/>
                <a:pt x="57" y="70"/>
              </a:cubicBezTo>
              <a:cubicBezTo>
                <a:pt x="50" y="70"/>
                <a:pt x="45" y="65"/>
                <a:pt x="45" y="58"/>
              </a:cubicBezTo>
              <a:close/>
              <a:moveTo>
                <a:pt x="172" y="51"/>
              </a:moveTo>
              <a:cubicBezTo>
                <a:pt x="164" y="47"/>
                <a:pt x="154" y="50"/>
                <a:pt x="150" y="57"/>
              </a:cubicBezTo>
              <a:cubicBezTo>
                <a:pt x="145" y="65"/>
                <a:pt x="148" y="75"/>
                <a:pt x="156" y="80"/>
              </a:cubicBezTo>
              <a:cubicBezTo>
                <a:pt x="156" y="80"/>
                <a:pt x="156" y="80"/>
                <a:pt x="156" y="80"/>
              </a:cubicBezTo>
              <a:cubicBezTo>
                <a:pt x="143" y="104"/>
                <a:pt x="118" y="120"/>
                <a:pt x="90" y="120"/>
              </a:cubicBezTo>
              <a:cubicBezTo>
                <a:pt x="90" y="115"/>
                <a:pt x="90" y="115"/>
                <a:pt x="90" y="115"/>
              </a:cubicBezTo>
              <a:cubicBezTo>
                <a:pt x="80" y="120"/>
                <a:pt x="69" y="124"/>
                <a:pt x="57" y="124"/>
              </a:cubicBezTo>
              <a:cubicBezTo>
                <a:pt x="45" y="124"/>
                <a:pt x="34" y="120"/>
                <a:pt x="24" y="115"/>
              </a:cubicBezTo>
              <a:cubicBezTo>
                <a:pt x="24" y="128"/>
                <a:pt x="24" y="128"/>
                <a:pt x="24" y="128"/>
              </a:cubicBezTo>
              <a:cubicBezTo>
                <a:pt x="24" y="132"/>
                <a:pt x="28" y="136"/>
                <a:pt x="33" y="136"/>
              </a:cubicBezTo>
              <a:cubicBezTo>
                <a:pt x="82" y="136"/>
                <a:pt x="82" y="136"/>
                <a:pt x="82" y="136"/>
              </a:cubicBezTo>
              <a:cubicBezTo>
                <a:pt x="87" y="136"/>
                <a:pt x="90" y="132"/>
                <a:pt x="90" y="128"/>
              </a:cubicBezTo>
              <a:cubicBezTo>
                <a:pt x="90" y="128"/>
                <a:pt x="90" y="128"/>
                <a:pt x="90" y="128"/>
              </a:cubicBezTo>
              <a:cubicBezTo>
                <a:pt x="121" y="128"/>
                <a:pt x="150" y="110"/>
                <a:pt x="164" y="82"/>
              </a:cubicBezTo>
              <a:cubicBezTo>
                <a:pt x="170" y="82"/>
                <a:pt x="175" y="79"/>
                <a:pt x="178" y="74"/>
              </a:cubicBezTo>
              <a:cubicBezTo>
                <a:pt x="183" y="66"/>
                <a:pt x="180" y="56"/>
                <a:pt x="172" y="51"/>
              </a:cubicBezTo>
              <a:close/>
              <a:moveTo>
                <a:pt x="162" y="65"/>
              </a:moveTo>
              <a:cubicBezTo>
                <a:pt x="160" y="65"/>
                <a:pt x="158" y="63"/>
                <a:pt x="158" y="60"/>
              </a:cubicBezTo>
              <a:cubicBezTo>
                <a:pt x="158" y="58"/>
                <a:pt x="160" y="56"/>
                <a:pt x="162" y="56"/>
              </a:cubicBezTo>
              <a:cubicBezTo>
                <a:pt x="165" y="56"/>
                <a:pt x="167" y="58"/>
                <a:pt x="167" y="60"/>
              </a:cubicBezTo>
              <a:cubicBezTo>
                <a:pt x="167" y="63"/>
                <a:pt x="165" y="65"/>
                <a:pt x="162" y="65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vert="horz" wrap="square" lIns="91440" tIns="45720" rIns="91440" bIns="45720" numCol="1" anchor="t" anchorCtr="0" compatLnSpc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/>
        </a:p>
      </xdr:txBody>
    </xdr:sp>
    <xdr:clientData/>
  </xdr:twoCellAnchor>
  <xdr:twoCellAnchor>
    <xdr:from>
      <xdr:col>7</xdr:col>
      <xdr:colOff>54610</xdr:colOff>
      <xdr:row>11</xdr:row>
      <xdr:rowOff>140335</xdr:rowOff>
    </xdr:from>
    <xdr:to>
      <xdr:col>7</xdr:col>
      <xdr:colOff>679450</xdr:colOff>
      <xdr:row>14</xdr:row>
      <xdr:rowOff>90170</xdr:rowOff>
    </xdr:to>
    <xdr:sp>
      <xdr:nvSpPr>
        <xdr:cNvPr id="24" name="Freeform 8"/>
        <xdr:cNvSpPr>
          <a:spLocks noEditPoints="1"/>
        </xdr:cNvSpPr>
      </xdr:nvSpPr>
      <xdr:spPr>
        <a:xfrm>
          <a:off x="4855210" y="2877185"/>
          <a:ext cx="624840" cy="464185"/>
        </a:xfrm>
        <a:custGeom>
          <a:avLst/>
          <a:gdLst>
            <a:gd name="T0" fmla="*/ 115 w 183"/>
            <a:gd name="T1" fmla="*/ 58 h 136"/>
            <a:gd name="T2" fmla="*/ 57 w 183"/>
            <a:gd name="T3" fmla="*/ 0 h 136"/>
            <a:gd name="T4" fmla="*/ 0 w 183"/>
            <a:gd name="T5" fmla="*/ 58 h 136"/>
            <a:gd name="T6" fmla="*/ 57 w 183"/>
            <a:gd name="T7" fmla="*/ 116 h 136"/>
            <a:gd name="T8" fmla="*/ 115 w 183"/>
            <a:gd name="T9" fmla="*/ 58 h 136"/>
            <a:gd name="T10" fmla="*/ 17 w 183"/>
            <a:gd name="T11" fmla="*/ 56 h 136"/>
            <a:gd name="T12" fmla="*/ 17 w 183"/>
            <a:gd name="T13" fmla="*/ 57 h 136"/>
            <a:gd name="T14" fmla="*/ 13 w 183"/>
            <a:gd name="T15" fmla="*/ 62 h 136"/>
            <a:gd name="T16" fmla="*/ 8 w 183"/>
            <a:gd name="T17" fmla="*/ 57 h 136"/>
            <a:gd name="T18" fmla="*/ 8 w 183"/>
            <a:gd name="T19" fmla="*/ 54 h 136"/>
            <a:gd name="T20" fmla="*/ 8 w 183"/>
            <a:gd name="T21" fmla="*/ 54 h 136"/>
            <a:gd name="T22" fmla="*/ 50 w 183"/>
            <a:gd name="T23" fmla="*/ 11 h 136"/>
            <a:gd name="T24" fmla="*/ 50 w 183"/>
            <a:gd name="T25" fmla="*/ 11 h 136"/>
            <a:gd name="T26" fmla="*/ 57 w 183"/>
            <a:gd name="T27" fmla="*/ 11 h 136"/>
            <a:gd name="T28" fmla="*/ 61 w 183"/>
            <a:gd name="T29" fmla="*/ 16 h 136"/>
            <a:gd name="T30" fmla="*/ 57 w 183"/>
            <a:gd name="T31" fmla="*/ 21 h 136"/>
            <a:gd name="T32" fmla="*/ 52 w 183"/>
            <a:gd name="T33" fmla="*/ 21 h 136"/>
            <a:gd name="T34" fmla="*/ 17 w 183"/>
            <a:gd name="T35" fmla="*/ 56 h 136"/>
            <a:gd name="T36" fmla="*/ 45 w 183"/>
            <a:gd name="T37" fmla="*/ 58 h 136"/>
            <a:gd name="T38" fmla="*/ 57 w 183"/>
            <a:gd name="T39" fmla="*/ 46 h 136"/>
            <a:gd name="T40" fmla="*/ 70 w 183"/>
            <a:gd name="T41" fmla="*/ 58 h 136"/>
            <a:gd name="T42" fmla="*/ 57 w 183"/>
            <a:gd name="T43" fmla="*/ 70 h 136"/>
            <a:gd name="T44" fmla="*/ 45 w 183"/>
            <a:gd name="T45" fmla="*/ 58 h 136"/>
            <a:gd name="T46" fmla="*/ 172 w 183"/>
            <a:gd name="T47" fmla="*/ 51 h 136"/>
            <a:gd name="T48" fmla="*/ 150 w 183"/>
            <a:gd name="T49" fmla="*/ 57 h 136"/>
            <a:gd name="T50" fmla="*/ 156 w 183"/>
            <a:gd name="T51" fmla="*/ 80 h 136"/>
            <a:gd name="T52" fmla="*/ 156 w 183"/>
            <a:gd name="T53" fmla="*/ 80 h 136"/>
            <a:gd name="T54" fmla="*/ 90 w 183"/>
            <a:gd name="T55" fmla="*/ 120 h 136"/>
            <a:gd name="T56" fmla="*/ 90 w 183"/>
            <a:gd name="T57" fmla="*/ 115 h 136"/>
            <a:gd name="T58" fmla="*/ 57 w 183"/>
            <a:gd name="T59" fmla="*/ 124 h 136"/>
            <a:gd name="T60" fmla="*/ 24 w 183"/>
            <a:gd name="T61" fmla="*/ 115 h 136"/>
            <a:gd name="T62" fmla="*/ 24 w 183"/>
            <a:gd name="T63" fmla="*/ 128 h 136"/>
            <a:gd name="T64" fmla="*/ 33 w 183"/>
            <a:gd name="T65" fmla="*/ 136 h 136"/>
            <a:gd name="T66" fmla="*/ 82 w 183"/>
            <a:gd name="T67" fmla="*/ 136 h 136"/>
            <a:gd name="T68" fmla="*/ 90 w 183"/>
            <a:gd name="T69" fmla="*/ 128 h 136"/>
            <a:gd name="T70" fmla="*/ 90 w 183"/>
            <a:gd name="T71" fmla="*/ 128 h 136"/>
            <a:gd name="T72" fmla="*/ 164 w 183"/>
            <a:gd name="T73" fmla="*/ 82 h 136"/>
            <a:gd name="T74" fmla="*/ 178 w 183"/>
            <a:gd name="T75" fmla="*/ 74 h 136"/>
            <a:gd name="T76" fmla="*/ 172 w 183"/>
            <a:gd name="T77" fmla="*/ 51 h 136"/>
            <a:gd name="T78" fmla="*/ 162 w 183"/>
            <a:gd name="T79" fmla="*/ 65 h 136"/>
            <a:gd name="T80" fmla="*/ 158 w 183"/>
            <a:gd name="T81" fmla="*/ 60 h 136"/>
            <a:gd name="T82" fmla="*/ 162 w 183"/>
            <a:gd name="T83" fmla="*/ 56 h 136"/>
            <a:gd name="T84" fmla="*/ 167 w 183"/>
            <a:gd name="T85" fmla="*/ 60 h 136"/>
            <a:gd name="T86" fmla="*/ 162 w 183"/>
            <a:gd name="T87" fmla="*/ 65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</a:cxnLst>
          <a:rect l="0" t="0" r="r" b="b"/>
          <a:pathLst>
            <a:path w="183" h="136">
              <a:moveTo>
                <a:pt x="115" y="58"/>
              </a:moveTo>
              <a:cubicBezTo>
                <a:pt x="115" y="26"/>
                <a:pt x="89" y="0"/>
                <a:pt x="57" y="0"/>
              </a:cubicBezTo>
              <a:cubicBezTo>
                <a:pt x="25" y="0"/>
                <a:pt x="0" y="26"/>
                <a:pt x="0" y="58"/>
              </a:cubicBezTo>
              <a:cubicBezTo>
                <a:pt x="0" y="90"/>
                <a:pt x="25" y="116"/>
                <a:pt x="57" y="116"/>
              </a:cubicBezTo>
              <a:cubicBezTo>
                <a:pt x="89" y="116"/>
                <a:pt x="115" y="90"/>
                <a:pt x="115" y="58"/>
              </a:cubicBezTo>
              <a:close/>
              <a:moveTo>
                <a:pt x="17" y="56"/>
              </a:moveTo>
              <a:cubicBezTo>
                <a:pt x="17" y="57"/>
                <a:pt x="17" y="57"/>
                <a:pt x="17" y="57"/>
              </a:cubicBezTo>
              <a:cubicBezTo>
                <a:pt x="17" y="60"/>
                <a:pt x="15" y="62"/>
                <a:pt x="13" y="62"/>
              </a:cubicBezTo>
              <a:cubicBezTo>
                <a:pt x="10" y="62"/>
                <a:pt x="8" y="60"/>
                <a:pt x="8" y="57"/>
              </a:cubicBezTo>
              <a:cubicBezTo>
                <a:pt x="8" y="54"/>
                <a:pt x="8" y="54"/>
                <a:pt x="8" y="54"/>
              </a:cubicBezTo>
              <a:cubicBezTo>
                <a:pt x="8" y="54"/>
                <a:pt x="8" y="54"/>
                <a:pt x="8" y="54"/>
              </a:cubicBezTo>
              <a:cubicBezTo>
                <a:pt x="9" y="31"/>
                <a:pt x="27" y="12"/>
                <a:pt x="50" y="11"/>
              </a:cubicBezTo>
              <a:cubicBezTo>
                <a:pt x="50" y="11"/>
                <a:pt x="50" y="11"/>
                <a:pt x="50" y="11"/>
              </a:cubicBezTo>
              <a:cubicBezTo>
                <a:pt x="57" y="11"/>
                <a:pt x="57" y="11"/>
                <a:pt x="57" y="11"/>
              </a:cubicBezTo>
              <a:cubicBezTo>
                <a:pt x="59" y="11"/>
                <a:pt x="61" y="13"/>
                <a:pt x="61" y="16"/>
              </a:cubicBezTo>
              <a:cubicBezTo>
                <a:pt x="61" y="19"/>
                <a:pt x="59" y="21"/>
                <a:pt x="57" y="21"/>
              </a:cubicBezTo>
              <a:cubicBezTo>
                <a:pt x="52" y="21"/>
                <a:pt x="52" y="21"/>
                <a:pt x="52" y="21"/>
              </a:cubicBezTo>
              <a:cubicBezTo>
                <a:pt x="33" y="21"/>
                <a:pt x="17" y="36"/>
                <a:pt x="17" y="56"/>
              </a:cubicBezTo>
              <a:close/>
              <a:moveTo>
                <a:pt x="45" y="58"/>
              </a:moveTo>
              <a:cubicBezTo>
                <a:pt x="45" y="51"/>
                <a:pt x="50" y="46"/>
                <a:pt x="57" y="46"/>
              </a:cubicBezTo>
              <a:cubicBezTo>
                <a:pt x="64" y="46"/>
                <a:pt x="70" y="51"/>
                <a:pt x="70" y="58"/>
              </a:cubicBezTo>
              <a:cubicBezTo>
                <a:pt x="70" y="65"/>
                <a:pt x="64" y="70"/>
                <a:pt x="57" y="70"/>
              </a:cubicBezTo>
              <a:cubicBezTo>
                <a:pt x="50" y="70"/>
                <a:pt x="45" y="65"/>
                <a:pt x="45" y="58"/>
              </a:cubicBezTo>
              <a:close/>
              <a:moveTo>
                <a:pt x="172" y="51"/>
              </a:moveTo>
              <a:cubicBezTo>
                <a:pt x="164" y="47"/>
                <a:pt x="154" y="50"/>
                <a:pt x="150" y="57"/>
              </a:cubicBezTo>
              <a:cubicBezTo>
                <a:pt x="145" y="65"/>
                <a:pt x="148" y="75"/>
                <a:pt x="156" y="80"/>
              </a:cubicBezTo>
              <a:cubicBezTo>
                <a:pt x="156" y="80"/>
                <a:pt x="156" y="80"/>
                <a:pt x="156" y="80"/>
              </a:cubicBezTo>
              <a:cubicBezTo>
                <a:pt x="143" y="104"/>
                <a:pt x="118" y="120"/>
                <a:pt x="90" y="120"/>
              </a:cubicBezTo>
              <a:cubicBezTo>
                <a:pt x="90" y="115"/>
                <a:pt x="90" y="115"/>
                <a:pt x="90" y="115"/>
              </a:cubicBezTo>
              <a:cubicBezTo>
                <a:pt x="80" y="120"/>
                <a:pt x="69" y="124"/>
                <a:pt x="57" y="124"/>
              </a:cubicBezTo>
              <a:cubicBezTo>
                <a:pt x="45" y="124"/>
                <a:pt x="34" y="120"/>
                <a:pt x="24" y="115"/>
              </a:cubicBezTo>
              <a:cubicBezTo>
                <a:pt x="24" y="128"/>
                <a:pt x="24" y="128"/>
                <a:pt x="24" y="128"/>
              </a:cubicBezTo>
              <a:cubicBezTo>
                <a:pt x="24" y="132"/>
                <a:pt x="28" y="136"/>
                <a:pt x="33" y="136"/>
              </a:cubicBezTo>
              <a:cubicBezTo>
                <a:pt x="82" y="136"/>
                <a:pt x="82" y="136"/>
                <a:pt x="82" y="136"/>
              </a:cubicBezTo>
              <a:cubicBezTo>
                <a:pt x="87" y="136"/>
                <a:pt x="90" y="132"/>
                <a:pt x="90" y="128"/>
              </a:cubicBezTo>
              <a:cubicBezTo>
                <a:pt x="90" y="128"/>
                <a:pt x="90" y="128"/>
                <a:pt x="90" y="128"/>
              </a:cubicBezTo>
              <a:cubicBezTo>
                <a:pt x="121" y="128"/>
                <a:pt x="150" y="110"/>
                <a:pt x="164" y="82"/>
              </a:cubicBezTo>
              <a:cubicBezTo>
                <a:pt x="170" y="82"/>
                <a:pt x="175" y="79"/>
                <a:pt x="178" y="74"/>
              </a:cubicBezTo>
              <a:cubicBezTo>
                <a:pt x="183" y="66"/>
                <a:pt x="180" y="56"/>
                <a:pt x="172" y="51"/>
              </a:cubicBezTo>
              <a:close/>
              <a:moveTo>
                <a:pt x="162" y="65"/>
              </a:moveTo>
              <a:cubicBezTo>
                <a:pt x="160" y="65"/>
                <a:pt x="158" y="63"/>
                <a:pt x="158" y="60"/>
              </a:cubicBezTo>
              <a:cubicBezTo>
                <a:pt x="158" y="58"/>
                <a:pt x="160" y="56"/>
                <a:pt x="162" y="56"/>
              </a:cubicBezTo>
              <a:cubicBezTo>
                <a:pt x="165" y="56"/>
                <a:pt x="167" y="58"/>
                <a:pt x="167" y="60"/>
              </a:cubicBezTo>
              <a:cubicBezTo>
                <a:pt x="167" y="63"/>
                <a:pt x="165" y="65"/>
                <a:pt x="162" y="65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vert="horz" wrap="square" lIns="91440" tIns="45720" rIns="91440" bIns="45720" numCol="1" anchor="t" anchorCtr="0" compatLnSpc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/>
        </a:p>
      </xdr:txBody>
    </xdr:sp>
    <xdr:clientData/>
  </xdr:twoCellAnchor>
  <xdr:twoCellAnchor>
    <xdr:from>
      <xdr:col>7</xdr:col>
      <xdr:colOff>38735</xdr:colOff>
      <xdr:row>8</xdr:row>
      <xdr:rowOff>19685</xdr:rowOff>
    </xdr:from>
    <xdr:to>
      <xdr:col>7</xdr:col>
      <xdr:colOff>663575</xdr:colOff>
      <xdr:row>10</xdr:row>
      <xdr:rowOff>140970</xdr:rowOff>
    </xdr:to>
    <xdr:sp>
      <xdr:nvSpPr>
        <xdr:cNvPr id="25" name="Freeform 8"/>
        <xdr:cNvSpPr>
          <a:spLocks noEditPoints="1"/>
        </xdr:cNvSpPr>
      </xdr:nvSpPr>
      <xdr:spPr>
        <a:xfrm>
          <a:off x="4839335" y="2242185"/>
          <a:ext cx="624840" cy="464185"/>
        </a:xfrm>
        <a:custGeom>
          <a:avLst/>
          <a:gdLst>
            <a:gd name="T0" fmla="*/ 115 w 183"/>
            <a:gd name="T1" fmla="*/ 58 h 136"/>
            <a:gd name="T2" fmla="*/ 57 w 183"/>
            <a:gd name="T3" fmla="*/ 0 h 136"/>
            <a:gd name="T4" fmla="*/ 0 w 183"/>
            <a:gd name="T5" fmla="*/ 58 h 136"/>
            <a:gd name="T6" fmla="*/ 57 w 183"/>
            <a:gd name="T7" fmla="*/ 116 h 136"/>
            <a:gd name="T8" fmla="*/ 115 w 183"/>
            <a:gd name="T9" fmla="*/ 58 h 136"/>
            <a:gd name="T10" fmla="*/ 17 w 183"/>
            <a:gd name="T11" fmla="*/ 56 h 136"/>
            <a:gd name="T12" fmla="*/ 17 w 183"/>
            <a:gd name="T13" fmla="*/ 57 h 136"/>
            <a:gd name="T14" fmla="*/ 13 w 183"/>
            <a:gd name="T15" fmla="*/ 62 h 136"/>
            <a:gd name="T16" fmla="*/ 8 w 183"/>
            <a:gd name="T17" fmla="*/ 57 h 136"/>
            <a:gd name="T18" fmla="*/ 8 w 183"/>
            <a:gd name="T19" fmla="*/ 54 h 136"/>
            <a:gd name="T20" fmla="*/ 8 w 183"/>
            <a:gd name="T21" fmla="*/ 54 h 136"/>
            <a:gd name="T22" fmla="*/ 50 w 183"/>
            <a:gd name="T23" fmla="*/ 11 h 136"/>
            <a:gd name="T24" fmla="*/ 50 w 183"/>
            <a:gd name="T25" fmla="*/ 11 h 136"/>
            <a:gd name="T26" fmla="*/ 57 w 183"/>
            <a:gd name="T27" fmla="*/ 11 h 136"/>
            <a:gd name="T28" fmla="*/ 61 w 183"/>
            <a:gd name="T29" fmla="*/ 16 h 136"/>
            <a:gd name="T30" fmla="*/ 57 w 183"/>
            <a:gd name="T31" fmla="*/ 21 h 136"/>
            <a:gd name="T32" fmla="*/ 52 w 183"/>
            <a:gd name="T33" fmla="*/ 21 h 136"/>
            <a:gd name="T34" fmla="*/ 17 w 183"/>
            <a:gd name="T35" fmla="*/ 56 h 136"/>
            <a:gd name="T36" fmla="*/ 45 w 183"/>
            <a:gd name="T37" fmla="*/ 58 h 136"/>
            <a:gd name="T38" fmla="*/ 57 w 183"/>
            <a:gd name="T39" fmla="*/ 46 h 136"/>
            <a:gd name="T40" fmla="*/ 70 w 183"/>
            <a:gd name="T41" fmla="*/ 58 h 136"/>
            <a:gd name="T42" fmla="*/ 57 w 183"/>
            <a:gd name="T43" fmla="*/ 70 h 136"/>
            <a:gd name="T44" fmla="*/ 45 w 183"/>
            <a:gd name="T45" fmla="*/ 58 h 136"/>
            <a:gd name="T46" fmla="*/ 172 w 183"/>
            <a:gd name="T47" fmla="*/ 51 h 136"/>
            <a:gd name="T48" fmla="*/ 150 w 183"/>
            <a:gd name="T49" fmla="*/ 57 h 136"/>
            <a:gd name="T50" fmla="*/ 156 w 183"/>
            <a:gd name="T51" fmla="*/ 80 h 136"/>
            <a:gd name="T52" fmla="*/ 156 w 183"/>
            <a:gd name="T53" fmla="*/ 80 h 136"/>
            <a:gd name="T54" fmla="*/ 90 w 183"/>
            <a:gd name="T55" fmla="*/ 120 h 136"/>
            <a:gd name="T56" fmla="*/ 90 w 183"/>
            <a:gd name="T57" fmla="*/ 115 h 136"/>
            <a:gd name="T58" fmla="*/ 57 w 183"/>
            <a:gd name="T59" fmla="*/ 124 h 136"/>
            <a:gd name="T60" fmla="*/ 24 w 183"/>
            <a:gd name="T61" fmla="*/ 115 h 136"/>
            <a:gd name="T62" fmla="*/ 24 w 183"/>
            <a:gd name="T63" fmla="*/ 128 h 136"/>
            <a:gd name="T64" fmla="*/ 33 w 183"/>
            <a:gd name="T65" fmla="*/ 136 h 136"/>
            <a:gd name="T66" fmla="*/ 82 w 183"/>
            <a:gd name="T67" fmla="*/ 136 h 136"/>
            <a:gd name="T68" fmla="*/ 90 w 183"/>
            <a:gd name="T69" fmla="*/ 128 h 136"/>
            <a:gd name="T70" fmla="*/ 90 w 183"/>
            <a:gd name="T71" fmla="*/ 128 h 136"/>
            <a:gd name="T72" fmla="*/ 164 w 183"/>
            <a:gd name="T73" fmla="*/ 82 h 136"/>
            <a:gd name="T74" fmla="*/ 178 w 183"/>
            <a:gd name="T75" fmla="*/ 74 h 136"/>
            <a:gd name="T76" fmla="*/ 172 w 183"/>
            <a:gd name="T77" fmla="*/ 51 h 136"/>
            <a:gd name="T78" fmla="*/ 162 w 183"/>
            <a:gd name="T79" fmla="*/ 65 h 136"/>
            <a:gd name="T80" fmla="*/ 158 w 183"/>
            <a:gd name="T81" fmla="*/ 60 h 136"/>
            <a:gd name="T82" fmla="*/ 162 w 183"/>
            <a:gd name="T83" fmla="*/ 56 h 136"/>
            <a:gd name="T84" fmla="*/ 167 w 183"/>
            <a:gd name="T85" fmla="*/ 60 h 136"/>
            <a:gd name="T86" fmla="*/ 162 w 183"/>
            <a:gd name="T87" fmla="*/ 65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</a:cxnLst>
          <a:rect l="0" t="0" r="r" b="b"/>
          <a:pathLst>
            <a:path w="183" h="136">
              <a:moveTo>
                <a:pt x="115" y="58"/>
              </a:moveTo>
              <a:cubicBezTo>
                <a:pt x="115" y="26"/>
                <a:pt x="89" y="0"/>
                <a:pt x="57" y="0"/>
              </a:cubicBezTo>
              <a:cubicBezTo>
                <a:pt x="25" y="0"/>
                <a:pt x="0" y="26"/>
                <a:pt x="0" y="58"/>
              </a:cubicBezTo>
              <a:cubicBezTo>
                <a:pt x="0" y="90"/>
                <a:pt x="25" y="116"/>
                <a:pt x="57" y="116"/>
              </a:cubicBezTo>
              <a:cubicBezTo>
                <a:pt x="89" y="116"/>
                <a:pt x="115" y="90"/>
                <a:pt x="115" y="58"/>
              </a:cubicBezTo>
              <a:close/>
              <a:moveTo>
                <a:pt x="17" y="56"/>
              </a:moveTo>
              <a:cubicBezTo>
                <a:pt x="17" y="57"/>
                <a:pt x="17" y="57"/>
                <a:pt x="17" y="57"/>
              </a:cubicBezTo>
              <a:cubicBezTo>
                <a:pt x="17" y="60"/>
                <a:pt x="15" y="62"/>
                <a:pt x="13" y="62"/>
              </a:cubicBezTo>
              <a:cubicBezTo>
                <a:pt x="10" y="62"/>
                <a:pt x="8" y="60"/>
                <a:pt x="8" y="57"/>
              </a:cubicBezTo>
              <a:cubicBezTo>
                <a:pt x="8" y="54"/>
                <a:pt x="8" y="54"/>
                <a:pt x="8" y="54"/>
              </a:cubicBezTo>
              <a:cubicBezTo>
                <a:pt x="8" y="54"/>
                <a:pt x="8" y="54"/>
                <a:pt x="8" y="54"/>
              </a:cubicBezTo>
              <a:cubicBezTo>
                <a:pt x="9" y="31"/>
                <a:pt x="27" y="12"/>
                <a:pt x="50" y="11"/>
              </a:cubicBezTo>
              <a:cubicBezTo>
                <a:pt x="50" y="11"/>
                <a:pt x="50" y="11"/>
                <a:pt x="50" y="11"/>
              </a:cubicBezTo>
              <a:cubicBezTo>
                <a:pt x="57" y="11"/>
                <a:pt x="57" y="11"/>
                <a:pt x="57" y="11"/>
              </a:cubicBezTo>
              <a:cubicBezTo>
                <a:pt x="59" y="11"/>
                <a:pt x="61" y="13"/>
                <a:pt x="61" y="16"/>
              </a:cubicBezTo>
              <a:cubicBezTo>
                <a:pt x="61" y="19"/>
                <a:pt x="59" y="21"/>
                <a:pt x="57" y="21"/>
              </a:cubicBezTo>
              <a:cubicBezTo>
                <a:pt x="52" y="21"/>
                <a:pt x="52" y="21"/>
                <a:pt x="52" y="21"/>
              </a:cubicBezTo>
              <a:cubicBezTo>
                <a:pt x="33" y="21"/>
                <a:pt x="17" y="36"/>
                <a:pt x="17" y="56"/>
              </a:cubicBezTo>
              <a:close/>
              <a:moveTo>
                <a:pt x="45" y="58"/>
              </a:moveTo>
              <a:cubicBezTo>
                <a:pt x="45" y="51"/>
                <a:pt x="50" y="46"/>
                <a:pt x="57" y="46"/>
              </a:cubicBezTo>
              <a:cubicBezTo>
                <a:pt x="64" y="46"/>
                <a:pt x="70" y="51"/>
                <a:pt x="70" y="58"/>
              </a:cubicBezTo>
              <a:cubicBezTo>
                <a:pt x="70" y="65"/>
                <a:pt x="64" y="70"/>
                <a:pt x="57" y="70"/>
              </a:cubicBezTo>
              <a:cubicBezTo>
                <a:pt x="50" y="70"/>
                <a:pt x="45" y="65"/>
                <a:pt x="45" y="58"/>
              </a:cubicBezTo>
              <a:close/>
              <a:moveTo>
                <a:pt x="172" y="51"/>
              </a:moveTo>
              <a:cubicBezTo>
                <a:pt x="164" y="47"/>
                <a:pt x="154" y="50"/>
                <a:pt x="150" y="57"/>
              </a:cubicBezTo>
              <a:cubicBezTo>
                <a:pt x="145" y="65"/>
                <a:pt x="148" y="75"/>
                <a:pt x="156" y="80"/>
              </a:cubicBezTo>
              <a:cubicBezTo>
                <a:pt x="156" y="80"/>
                <a:pt x="156" y="80"/>
                <a:pt x="156" y="80"/>
              </a:cubicBezTo>
              <a:cubicBezTo>
                <a:pt x="143" y="104"/>
                <a:pt x="118" y="120"/>
                <a:pt x="90" y="120"/>
              </a:cubicBezTo>
              <a:cubicBezTo>
                <a:pt x="90" y="115"/>
                <a:pt x="90" y="115"/>
                <a:pt x="90" y="115"/>
              </a:cubicBezTo>
              <a:cubicBezTo>
                <a:pt x="80" y="120"/>
                <a:pt x="69" y="124"/>
                <a:pt x="57" y="124"/>
              </a:cubicBezTo>
              <a:cubicBezTo>
                <a:pt x="45" y="124"/>
                <a:pt x="34" y="120"/>
                <a:pt x="24" y="115"/>
              </a:cubicBezTo>
              <a:cubicBezTo>
                <a:pt x="24" y="128"/>
                <a:pt x="24" y="128"/>
                <a:pt x="24" y="128"/>
              </a:cubicBezTo>
              <a:cubicBezTo>
                <a:pt x="24" y="132"/>
                <a:pt x="28" y="136"/>
                <a:pt x="33" y="136"/>
              </a:cubicBezTo>
              <a:cubicBezTo>
                <a:pt x="82" y="136"/>
                <a:pt x="82" y="136"/>
                <a:pt x="82" y="136"/>
              </a:cubicBezTo>
              <a:cubicBezTo>
                <a:pt x="87" y="136"/>
                <a:pt x="90" y="132"/>
                <a:pt x="90" y="128"/>
              </a:cubicBezTo>
              <a:cubicBezTo>
                <a:pt x="90" y="128"/>
                <a:pt x="90" y="128"/>
                <a:pt x="90" y="128"/>
              </a:cubicBezTo>
              <a:cubicBezTo>
                <a:pt x="121" y="128"/>
                <a:pt x="150" y="110"/>
                <a:pt x="164" y="82"/>
              </a:cubicBezTo>
              <a:cubicBezTo>
                <a:pt x="170" y="82"/>
                <a:pt x="175" y="79"/>
                <a:pt x="178" y="74"/>
              </a:cubicBezTo>
              <a:cubicBezTo>
                <a:pt x="183" y="66"/>
                <a:pt x="180" y="56"/>
                <a:pt x="172" y="51"/>
              </a:cubicBezTo>
              <a:close/>
              <a:moveTo>
                <a:pt x="162" y="65"/>
              </a:moveTo>
              <a:cubicBezTo>
                <a:pt x="160" y="65"/>
                <a:pt x="158" y="63"/>
                <a:pt x="158" y="60"/>
              </a:cubicBezTo>
              <a:cubicBezTo>
                <a:pt x="158" y="58"/>
                <a:pt x="160" y="56"/>
                <a:pt x="162" y="56"/>
              </a:cubicBezTo>
              <a:cubicBezTo>
                <a:pt x="165" y="56"/>
                <a:pt x="167" y="58"/>
                <a:pt x="167" y="60"/>
              </a:cubicBezTo>
              <a:cubicBezTo>
                <a:pt x="167" y="63"/>
                <a:pt x="165" y="65"/>
                <a:pt x="162" y="65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vert="horz" wrap="square" lIns="91440" tIns="45720" rIns="91440" bIns="45720" numCol="1" anchor="t" anchorCtr="0" compatLnSpc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/>
        </a:p>
      </xdr:txBody>
    </xdr:sp>
    <xdr:clientData/>
  </xdr:twoCellAnchor>
  <xdr:twoCellAnchor>
    <xdr:from>
      <xdr:col>7</xdr:col>
      <xdr:colOff>41910</xdr:colOff>
      <xdr:row>4</xdr:row>
      <xdr:rowOff>118110</xdr:rowOff>
    </xdr:from>
    <xdr:to>
      <xdr:col>7</xdr:col>
      <xdr:colOff>666750</xdr:colOff>
      <xdr:row>7</xdr:row>
      <xdr:rowOff>67945</xdr:rowOff>
    </xdr:to>
    <xdr:sp>
      <xdr:nvSpPr>
        <xdr:cNvPr id="26" name="Freeform 8"/>
        <xdr:cNvSpPr>
          <a:spLocks noEditPoints="1"/>
        </xdr:cNvSpPr>
      </xdr:nvSpPr>
      <xdr:spPr>
        <a:xfrm>
          <a:off x="4842510" y="1654810"/>
          <a:ext cx="624840" cy="464185"/>
        </a:xfrm>
        <a:custGeom>
          <a:avLst/>
          <a:gdLst>
            <a:gd name="T0" fmla="*/ 115 w 183"/>
            <a:gd name="T1" fmla="*/ 58 h 136"/>
            <a:gd name="T2" fmla="*/ 57 w 183"/>
            <a:gd name="T3" fmla="*/ 0 h 136"/>
            <a:gd name="T4" fmla="*/ 0 w 183"/>
            <a:gd name="T5" fmla="*/ 58 h 136"/>
            <a:gd name="T6" fmla="*/ 57 w 183"/>
            <a:gd name="T7" fmla="*/ 116 h 136"/>
            <a:gd name="T8" fmla="*/ 115 w 183"/>
            <a:gd name="T9" fmla="*/ 58 h 136"/>
            <a:gd name="T10" fmla="*/ 17 w 183"/>
            <a:gd name="T11" fmla="*/ 56 h 136"/>
            <a:gd name="T12" fmla="*/ 17 w 183"/>
            <a:gd name="T13" fmla="*/ 57 h 136"/>
            <a:gd name="T14" fmla="*/ 13 w 183"/>
            <a:gd name="T15" fmla="*/ 62 h 136"/>
            <a:gd name="T16" fmla="*/ 8 w 183"/>
            <a:gd name="T17" fmla="*/ 57 h 136"/>
            <a:gd name="T18" fmla="*/ 8 w 183"/>
            <a:gd name="T19" fmla="*/ 54 h 136"/>
            <a:gd name="T20" fmla="*/ 8 w 183"/>
            <a:gd name="T21" fmla="*/ 54 h 136"/>
            <a:gd name="T22" fmla="*/ 50 w 183"/>
            <a:gd name="T23" fmla="*/ 11 h 136"/>
            <a:gd name="T24" fmla="*/ 50 w 183"/>
            <a:gd name="T25" fmla="*/ 11 h 136"/>
            <a:gd name="T26" fmla="*/ 57 w 183"/>
            <a:gd name="T27" fmla="*/ 11 h 136"/>
            <a:gd name="T28" fmla="*/ 61 w 183"/>
            <a:gd name="T29" fmla="*/ 16 h 136"/>
            <a:gd name="T30" fmla="*/ 57 w 183"/>
            <a:gd name="T31" fmla="*/ 21 h 136"/>
            <a:gd name="T32" fmla="*/ 52 w 183"/>
            <a:gd name="T33" fmla="*/ 21 h 136"/>
            <a:gd name="T34" fmla="*/ 17 w 183"/>
            <a:gd name="T35" fmla="*/ 56 h 136"/>
            <a:gd name="T36" fmla="*/ 45 w 183"/>
            <a:gd name="T37" fmla="*/ 58 h 136"/>
            <a:gd name="T38" fmla="*/ 57 w 183"/>
            <a:gd name="T39" fmla="*/ 46 h 136"/>
            <a:gd name="T40" fmla="*/ 70 w 183"/>
            <a:gd name="T41" fmla="*/ 58 h 136"/>
            <a:gd name="T42" fmla="*/ 57 w 183"/>
            <a:gd name="T43" fmla="*/ 70 h 136"/>
            <a:gd name="T44" fmla="*/ 45 w 183"/>
            <a:gd name="T45" fmla="*/ 58 h 136"/>
            <a:gd name="T46" fmla="*/ 172 w 183"/>
            <a:gd name="T47" fmla="*/ 51 h 136"/>
            <a:gd name="T48" fmla="*/ 150 w 183"/>
            <a:gd name="T49" fmla="*/ 57 h 136"/>
            <a:gd name="T50" fmla="*/ 156 w 183"/>
            <a:gd name="T51" fmla="*/ 80 h 136"/>
            <a:gd name="T52" fmla="*/ 156 w 183"/>
            <a:gd name="T53" fmla="*/ 80 h 136"/>
            <a:gd name="T54" fmla="*/ 90 w 183"/>
            <a:gd name="T55" fmla="*/ 120 h 136"/>
            <a:gd name="T56" fmla="*/ 90 w 183"/>
            <a:gd name="T57" fmla="*/ 115 h 136"/>
            <a:gd name="T58" fmla="*/ 57 w 183"/>
            <a:gd name="T59" fmla="*/ 124 h 136"/>
            <a:gd name="T60" fmla="*/ 24 w 183"/>
            <a:gd name="T61" fmla="*/ 115 h 136"/>
            <a:gd name="T62" fmla="*/ 24 w 183"/>
            <a:gd name="T63" fmla="*/ 128 h 136"/>
            <a:gd name="T64" fmla="*/ 33 w 183"/>
            <a:gd name="T65" fmla="*/ 136 h 136"/>
            <a:gd name="T66" fmla="*/ 82 w 183"/>
            <a:gd name="T67" fmla="*/ 136 h 136"/>
            <a:gd name="T68" fmla="*/ 90 w 183"/>
            <a:gd name="T69" fmla="*/ 128 h 136"/>
            <a:gd name="T70" fmla="*/ 90 w 183"/>
            <a:gd name="T71" fmla="*/ 128 h 136"/>
            <a:gd name="T72" fmla="*/ 164 w 183"/>
            <a:gd name="T73" fmla="*/ 82 h 136"/>
            <a:gd name="T74" fmla="*/ 178 w 183"/>
            <a:gd name="T75" fmla="*/ 74 h 136"/>
            <a:gd name="T76" fmla="*/ 172 w 183"/>
            <a:gd name="T77" fmla="*/ 51 h 136"/>
            <a:gd name="T78" fmla="*/ 162 w 183"/>
            <a:gd name="T79" fmla="*/ 65 h 136"/>
            <a:gd name="T80" fmla="*/ 158 w 183"/>
            <a:gd name="T81" fmla="*/ 60 h 136"/>
            <a:gd name="T82" fmla="*/ 162 w 183"/>
            <a:gd name="T83" fmla="*/ 56 h 136"/>
            <a:gd name="T84" fmla="*/ 167 w 183"/>
            <a:gd name="T85" fmla="*/ 60 h 136"/>
            <a:gd name="T86" fmla="*/ 162 w 183"/>
            <a:gd name="T87" fmla="*/ 65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</a:cxnLst>
          <a:rect l="0" t="0" r="r" b="b"/>
          <a:pathLst>
            <a:path w="183" h="136">
              <a:moveTo>
                <a:pt x="115" y="58"/>
              </a:moveTo>
              <a:cubicBezTo>
                <a:pt x="115" y="26"/>
                <a:pt x="89" y="0"/>
                <a:pt x="57" y="0"/>
              </a:cubicBezTo>
              <a:cubicBezTo>
                <a:pt x="25" y="0"/>
                <a:pt x="0" y="26"/>
                <a:pt x="0" y="58"/>
              </a:cubicBezTo>
              <a:cubicBezTo>
                <a:pt x="0" y="90"/>
                <a:pt x="25" y="116"/>
                <a:pt x="57" y="116"/>
              </a:cubicBezTo>
              <a:cubicBezTo>
                <a:pt x="89" y="116"/>
                <a:pt x="115" y="90"/>
                <a:pt x="115" y="58"/>
              </a:cubicBezTo>
              <a:close/>
              <a:moveTo>
                <a:pt x="17" y="56"/>
              </a:moveTo>
              <a:cubicBezTo>
                <a:pt x="17" y="57"/>
                <a:pt x="17" y="57"/>
                <a:pt x="17" y="57"/>
              </a:cubicBezTo>
              <a:cubicBezTo>
                <a:pt x="17" y="60"/>
                <a:pt x="15" y="62"/>
                <a:pt x="13" y="62"/>
              </a:cubicBezTo>
              <a:cubicBezTo>
                <a:pt x="10" y="62"/>
                <a:pt x="8" y="60"/>
                <a:pt x="8" y="57"/>
              </a:cubicBezTo>
              <a:cubicBezTo>
                <a:pt x="8" y="54"/>
                <a:pt x="8" y="54"/>
                <a:pt x="8" y="54"/>
              </a:cubicBezTo>
              <a:cubicBezTo>
                <a:pt x="8" y="54"/>
                <a:pt x="8" y="54"/>
                <a:pt x="8" y="54"/>
              </a:cubicBezTo>
              <a:cubicBezTo>
                <a:pt x="9" y="31"/>
                <a:pt x="27" y="12"/>
                <a:pt x="50" y="11"/>
              </a:cubicBezTo>
              <a:cubicBezTo>
                <a:pt x="50" y="11"/>
                <a:pt x="50" y="11"/>
                <a:pt x="50" y="11"/>
              </a:cubicBezTo>
              <a:cubicBezTo>
                <a:pt x="57" y="11"/>
                <a:pt x="57" y="11"/>
                <a:pt x="57" y="11"/>
              </a:cubicBezTo>
              <a:cubicBezTo>
                <a:pt x="59" y="11"/>
                <a:pt x="61" y="13"/>
                <a:pt x="61" y="16"/>
              </a:cubicBezTo>
              <a:cubicBezTo>
                <a:pt x="61" y="19"/>
                <a:pt x="59" y="21"/>
                <a:pt x="57" y="21"/>
              </a:cubicBezTo>
              <a:cubicBezTo>
                <a:pt x="52" y="21"/>
                <a:pt x="52" y="21"/>
                <a:pt x="52" y="21"/>
              </a:cubicBezTo>
              <a:cubicBezTo>
                <a:pt x="33" y="21"/>
                <a:pt x="17" y="36"/>
                <a:pt x="17" y="56"/>
              </a:cubicBezTo>
              <a:close/>
              <a:moveTo>
                <a:pt x="45" y="58"/>
              </a:moveTo>
              <a:cubicBezTo>
                <a:pt x="45" y="51"/>
                <a:pt x="50" y="46"/>
                <a:pt x="57" y="46"/>
              </a:cubicBezTo>
              <a:cubicBezTo>
                <a:pt x="64" y="46"/>
                <a:pt x="70" y="51"/>
                <a:pt x="70" y="58"/>
              </a:cubicBezTo>
              <a:cubicBezTo>
                <a:pt x="70" y="65"/>
                <a:pt x="64" y="70"/>
                <a:pt x="57" y="70"/>
              </a:cubicBezTo>
              <a:cubicBezTo>
                <a:pt x="50" y="70"/>
                <a:pt x="45" y="65"/>
                <a:pt x="45" y="58"/>
              </a:cubicBezTo>
              <a:close/>
              <a:moveTo>
                <a:pt x="172" y="51"/>
              </a:moveTo>
              <a:cubicBezTo>
                <a:pt x="164" y="47"/>
                <a:pt x="154" y="50"/>
                <a:pt x="150" y="57"/>
              </a:cubicBezTo>
              <a:cubicBezTo>
                <a:pt x="145" y="65"/>
                <a:pt x="148" y="75"/>
                <a:pt x="156" y="80"/>
              </a:cubicBezTo>
              <a:cubicBezTo>
                <a:pt x="156" y="80"/>
                <a:pt x="156" y="80"/>
                <a:pt x="156" y="80"/>
              </a:cubicBezTo>
              <a:cubicBezTo>
                <a:pt x="143" y="104"/>
                <a:pt x="118" y="120"/>
                <a:pt x="90" y="120"/>
              </a:cubicBezTo>
              <a:cubicBezTo>
                <a:pt x="90" y="115"/>
                <a:pt x="90" y="115"/>
                <a:pt x="90" y="115"/>
              </a:cubicBezTo>
              <a:cubicBezTo>
                <a:pt x="80" y="120"/>
                <a:pt x="69" y="124"/>
                <a:pt x="57" y="124"/>
              </a:cubicBezTo>
              <a:cubicBezTo>
                <a:pt x="45" y="124"/>
                <a:pt x="34" y="120"/>
                <a:pt x="24" y="115"/>
              </a:cubicBezTo>
              <a:cubicBezTo>
                <a:pt x="24" y="128"/>
                <a:pt x="24" y="128"/>
                <a:pt x="24" y="128"/>
              </a:cubicBezTo>
              <a:cubicBezTo>
                <a:pt x="24" y="132"/>
                <a:pt x="28" y="136"/>
                <a:pt x="33" y="136"/>
              </a:cubicBezTo>
              <a:cubicBezTo>
                <a:pt x="82" y="136"/>
                <a:pt x="82" y="136"/>
                <a:pt x="82" y="136"/>
              </a:cubicBezTo>
              <a:cubicBezTo>
                <a:pt x="87" y="136"/>
                <a:pt x="90" y="132"/>
                <a:pt x="90" y="128"/>
              </a:cubicBezTo>
              <a:cubicBezTo>
                <a:pt x="90" y="128"/>
                <a:pt x="90" y="128"/>
                <a:pt x="90" y="128"/>
              </a:cubicBezTo>
              <a:cubicBezTo>
                <a:pt x="121" y="128"/>
                <a:pt x="150" y="110"/>
                <a:pt x="164" y="82"/>
              </a:cubicBezTo>
              <a:cubicBezTo>
                <a:pt x="170" y="82"/>
                <a:pt x="175" y="79"/>
                <a:pt x="178" y="74"/>
              </a:cubicBezTo>
              <a:cubicBezTo>
                <a:pt x="183" y="66"/>
                <a:pt x="180" y="56"/>
                <a:pt x="172" y="51"/>
              </a:cubicBezTo>
              <a:close/>
              <a:moveTo>
                <a:pt x="162" y="65"/>
              </a:moveTo>
              <a:cubicBezTo>
                <a:pt x="160" y="65"/>
                <a:pt x="158" y="63"/>
                <a:pt x="158" y="60"/>
              </a:cubicBezTo>
              <a:cubicBezTo>
                <a:pt x="158" y="58"/>
                <a:pt x="160" y="56"/>
                <a:pt x="162" y="56"/>
              </a:cubicBezTo>
              <a:cubicBezTo>
                <a:pt x="165" y="56"/>
                <a:pt x="167" y="58"/>
                <a:pt x="167" y="60"/>
              </a:cubicBezTo>
              <a:cubicBezTo>
                <a:pt x="167" y="63"/>
                <a:pt x="165" y="65"/>
                <a:pt x="162" y="65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vert="horz" wrap="square" lIns="91440" tIns="45720" rIns="91440" bIns="45720" numCol="1" anchor="t" anchorCtr="0" compatLnSpc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/>
        </a:p>
      </xdr:txBody>
    </xdr:sp>
    <xdr:clientData/>
  </xdr:twoCellAnchor>
  <xdr:twoCellAnchor>
    <xdr:from>
      <xdr:col>7</xdr:col>
      <xdr:colOff>67310</xdr:colOff>
      <xdr:row>22</xdr:row>
      <xdr:rowOff>57785</xdr:rowOff>
    </xdr:from>
    <xdr:to>
      <xdr:col>8</xdr:col>
      <xdr:colOff>6350</xdr:colOff>
      <xdr:row>25</xdr:row>
      <xdr:rowOff>7620</xdr:rowOff>
    </xdr:to>
    <xdr:sp>
      <xdr:nvSpPr>
        <xdr:cNvPr id="27" name="Freeform 8"/>
        <xdr:cNvSpPr>
          <a:spLocks noEditPoints="1"/>
        </xdr:cNvSpPr>
      </xdr:nvSpPr>
      <xdr:spPr>
        <a:xfrm>
          <a:off x="4867910" y="4680585"/>
          <a:ext cx="624840" cy="464185"/>
        </a:xfrm>
        <a:custGeom>
          <a:avLst/>
          <a:gdLst>
            <a:gd name="T0" fmla="*/ 115 w 183"/>
            <a:gd name="T1" fmla="*/ 58 h 136"/>
            <a:gd name="T2" fmla="*/ 57 w 183"/>
            <a:gd name="T3" fmla="*/ 0 h 136"/>
            <a:gd name="T4" fmla="*/ 0 w 183"/>
            <a:gd name="T5" fmla="*/ 58 h 136"/>
            <a:gd name="T6" fmla="*/ 57 w 183"/>
            <a:gd name="T7" fmla="*/ 116 h 136"/>
            <a:gd name="T8" fmla="*/ 115 w 183"/>
            <a:gd name="T9" fmla="*/ 58 h 136"/>
            <a:gd name="T10" fmla="*/ 17 w 183"/>
            <a:gd name="T11" fmla="*/ 56 h 136"/>
            <a:gd name="T12" fmla="*/ 17 w 183"/>
            <a:gd name="T13" fmla="*/ 57 h 136"/>
            <a:gd name="T14" fmla="*/ 13 w 183"/>
            <a:gd name="T15" fmla="*/ 62 h 136"/>
            <a:gd name="T16" fmla="*/ 8 w 183"/>
            <a:gd name="T17" fmla="*/ 57 h 136"/>
            <a:gd name="T18" fmla="*/ 8 w 183"/>
            <a:gd name="T19" fmla="*/ 54 h 136"/>
            <a:gd name="T20" fmla="*/ 8 w 183"/>
            <a:gd name="T21" fmla="*/ 54 h 136"/>
            <a:gd name="T22" fmla="*/ 50 w 183"/>
            <a:gd name="T23" fmla="*/ 11 h 136"/>
            <a:gd name="T24" fmla="*/ 50 w 183"/>
            <a:gd name="T25" fmla="*/ 11 h 136"/>
            <a:gd name="T26" fmla="*/ 57 w 183"/>
            <a:gd name="T27" fmla="*/ 11 h 136"/>
            <a:gd name="T28" fmla="*/ 61 w 183"/>
            <a:gd name="T29" fmla="*/ 16 h 136"/>
            <a:gd name="T30" fmla="*/ 57 w 183"/>
            <a:gd name="T31" fmla="*/ 21 h 136"/>
            <a:gd name="T32" fmla="*/ 52 w 183"/>
            <a:gd name="T33" fmla="*/ 21 h 136"/>
            <a:gd name="T34" fmla="*/ 17 w 183"/>
            <a:gd name="T35" fmla="*/ 56 h 136"/>
            <a:gd name="T36" fmla="*/ 45 w 183"/>
            <a:gd name="T37" fmla="*/ 58 h 136"/>
            <a:gd name="T38" fmla="*/ 57 w 183"/>
            <a:gd name="T39" fmla="*/ 46 h 136"/>
            <a:gd name="T40" fmla="*/ 70 w 183"/>
            <a:gd name="T41" fmla="*/ 58 h 136"/>
            <a:gd name="T42" fmla="*/ 57 w 183"/>
            <a:gd name="T43" fmla="*/ 70 h 136"/>
            <a:gd name="T44" fmla="*/ 45 w 183"/>
            <a:gd name="T45" fmla="*/ 58 h 136"/>
            <a:gd name="T46" fmla="*/ 172 w 183"/>
            <a:gd name="T47" fmla="*/ 51 h 136"/>
            <a:gd name="T48" fmla="*/ 150 w 183"/>
            <a:gd name="T49" fmla="*/ 57 h 136"/>
            <a:gd name="T50" fmla="*/ 156 w 183"/>
            <a:gd name="T51" fmla="*/ 80 h 136"/>
            <a:gd name="T52" fmla="*/ 156 w 183"/>
            <a:gd name="T53" fmla="*/ 80 h 136"/>
            <a:gd name="T54" fmla="*/ 90 w 183"/>
            <a:gd name="T55" fmla="*/ 120 h 136"/>
            <a:gd name="T56" fmla="*/ 90 w 183"/>
            <a:gd name="T57" fmla="*/ 115 h 136"/>
            <a:gd name="T58" fmla="*/ 57 w 183"/>
            <a:gd name="T59" fmla="*/ 124 h 136"/>
            <a:gd name="T60" fmla="*/ 24 w 183"/>
            <a:gd name="T61" fmla="*/ 115 h 136"/>
            <a:gd name="T62" fmla="*/ 24 w 183"/>
            <a:gd name="T63" fmla="*/ 128 h 136"/>
            <a:gd name="T64" fmla="*/ 33 w 183"/>
            <a:gd name="T65" fmla="*/ 136 h 136"/>
            <a:gd name="T66" fmla="*/ 82 w 183"/>
            <a:gd name="T67" fmla="*/ 136 h 136"/>
            <a:gd name="T68" fmla="*/ 90 w 183"/>
            <a:gd name="T69" fmla="*/ 128 h 136"/>
            <a:gd name="T70" fmla="*/ 90 w 183"/>
            <a:gd name="T71" fmla="*/ 128 h 136"/>
            <a:gd name="T72" fmla="*/ 164 w 183"/>
            <a:gd name="T73" fmla="*/ 82 h 136"/>
            <a:gd name="T74" fmla="*/ 178 w 183"/>
            <a:gd name="T75" fmla="*/ 74 h 136"/>
            <a:gd name="T76" fmla="*/ 172 w 183"/>
            <a:gd name="T77" fmla="*/ 51 h 136"/>
            <a:gd name="T78" fmla="*/ 162 w 183"/>
            <a:gd name="T79" fmla="*/ 65 h 136"/>
            <a:gd name="T80" fmla="*/ 158 w 183"/>
            <a:gd name="T81" fmla="*/ 60 h 136"/>
            <a:gd name="T82" fmla="*/ 162 w 183"/>
            <a:gd name="T83" fmla="*/ 56 h 136"/>
            <a:gd name="T84" fmla="*/ 167 w 183"/>
            <a:gd name="T85" fmla="*/ 60 h 136"/>
            <a:gd name="T86" fmla="*/ 162 w 183"/>
            <a:gd name="T87" fmla="*/ 65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</a:cxnLst>
          <a:rect l="0" t="0" r="r" b="b"/>
          <a:pathLst>
            <a:path w="183" h="136">
              <a:moveTo>
                <a:pt x="115" y="58"/>
              </a:moveTo>
              <a:cubicBezTo>
                <a:pt x="115" y="26"/>
                <a:pt x="89" y="0"/>
                <a:pt x="57" y="0"/>
              </a:cubicBezTo>
              <a:cubicBezTo>
                <a:pt x="25" y="0"/>
                <a:pt x="0" y="26"/>
                <a:pt x="0" y="58"/>
              </a:cubicBezTo>
              <a:cubicBezTo>
                <a:pt x="0" y="90"/>
                <a:pt x="25" y="116"/>
                <a:pt x="57" y="116"/>
              </a:cubicBezTo>
              <a:cubicBezTo>
                <a:pt x="89" y="116"/>
                <a:pt x="115" y="90"/>
                <a:pt x="115" y="58"/>
              </a:cubicBezTo>
              <a:close/>
              <a:moveTo>
                <a:pt x="17" y="56"/>
              </a:moveTo>
              <a:cubicBezTo>
                <a:pt x="17" y="57"/>
                <a:pt x="17" y="57"/>
                <a:pt x="17" y="57"/>
              </a:cubicBezTo>
              <a:cubicBezTo>
                <a:pt x="17" y="60"/>
                <a:pt x="15" y="62"/>
                <a:pt x="13" y="62"/>
              </a:cubicBezTo>
              <a:cubicBezTo>
                <a:pt x="10" y="62"/>
                <a:pt x="8" y="60"/>
                <a:pt x="8" y="57"/>
              </a:cubicBezTo>
              <a:cubicBezTo>
                <a:pt x="8" y="54"/>
                <a:pt x="8" y="54"/>
                <a:pt x="8" y="54"/>
              </a:cubicBezTo>
              <a:cubicBezTo>
                <a:pt x="8" y="54"/>
                <a:pt x="8" y="54"/>
                <a:pt x="8" y="54"/>
              </a:cubicBezTo>
              <a:cubicBezTo>
                <a:pt x="9" y="31"/>
                <a:pt x="27" y="12"/>
                <a:pt x="50" y="11"/>
              </a:cubicBezTo>
              <a:cubicBezTo>
                <a:pt x="50" y="11"/>
                <a:pt x="50" y="11"/>
                <a:pt x="50" y="11"/>
              </a:cubicBezTo>
              <a:cubicBezTo>
                <a:pt x="57" y="11"/>
                <a:pt x="57" y="11"/>
                <a:pt x="57" y="11"/>
              </a:cubicBezTo>
              <a:cubicBezTo>
                <a:pt x="59" y="11"/>
                <a:pt x="61" y="13"/>
                <a:pt x="61" y="16"/>
              </a:cubicBezTo>
              <a:cubicBezTo>
                <a:pt x="61" y="19"/>
                <a:pt x="59" y="21"/>
                <a:pt x="57" y="21"/>
              </a:cubicBezTo>
              <a:cubicBezTo>
                <a:pt x="52" y="21"/>
                <a:pt x="52" y="21"/>
                <a:pt x="52" y="21"/>
              </a:cubicBezTo>
              <a:cubicBezTo>
                <a:pt x="33" y="21"/>
                <a:pt x="17" y="36"/>
                <a:pt x="17" y="56"/>
              </a:cubicBezTo>
              <a:close/>
              <a:moveTo>
                <a:pt x="45" y="58"/>
              </a:moveTo>
              <a:cubicBezTo>
                <a:pt x="45" y="51"/>
                <a:pt x="50" y="46"/>
                <a:pt x="57" y="46"/>
              </a:cubicBezTo>
              <a:cubicBezTo>
                <a:pt x="64" y="46"/>
                <a:pt x="70" y="51"/>
                <a:pt x="70" y="58"/>
              </a:cubicBezTo>
              <a:cubicBezTo>
                <a:pt x="70" y="65"/>
                <a:pt x="64" y="70"/>
                <a:pt x="57" y="70"/>
              </a:cubicBezTo>
              <a:cubicBezTo>
                <a:pt x="50" y="70"/>
                <a:pt x="45" y="65"/>
                <a:pt x="45" y="58"/>
              </a:cubicBezTo>
              <a:close/>
              <a:moveTo>
                <a:pt x="172" y="51"/>
              </a:moveTo>
              <a:cubicBezTo>
                <a:pt x="164" y="47"/>
                <a:pt x="154" y="50"/>
                <a:pt x="150" y="57"/>
              </a:cubicBezTo>
              <a:cubicBezTo>
                <a:pt x="145" y="65"/>
                <a:pt x="148" y="75"/>
                <a:pt x="156" y="80"/>
              </a:cubicBezTo>
              <a:cubicBezTo>
                <a:pt x="156" y="80"/>
                <a:pt x="156" y="80"/>
                <a:pt x="156" y="80"/>
              </a:cubicBezTo>
              <a:cubicBezTo>
                <a:pt x="143" y="104"/>
                <a:pt x="118" y="120"/>
                <a:pt x="90" y="120"/>
              </a:cubicBezTo>
              <a:cubicBezTo>
                <a:pt x="90" y="115"/>
                <a:pt x="90" y="115"/>
                <a:pt x="90" y="115"/>
              </a:cubicBezTo>
              <a:cubicBezTo>
                <a:pt x="80" y="120"/>
                <a:pt x="69" y="124"/>
                <a:pt x="57" y="124"/>
              </a:cubicBezTo>
              <a:cubicBezTo>
                <a:pt x="45" y="124"/>
                <a:pt x="34" y="120"/>
                <a:pt x="24" y="115"/>
              </a:cubicBezTo>
              <a:cubicBezTo>
                <a:pt x="24" y="128"/>
                <a:pt x="24" y="128"/>
                <a:pt x="24" y="128"/>
              </a:cubicBezTo>
              <a:cubicBezTo>
                <a:pt x="24" y="132"/>
                <a:pt x="28" y="136"/>
                <a:pt x="33" y="136"/>
              </a:cubicBezTo>
              <a:cubicBezTo>
                <a:pt x="82" y="136"/>
                <a:pt x="82" y="136"/>
                <a:pt x="82" y="136"/>
              </a:cubicBezTo>
              <a:cubicBezTo>
                <a:pt x="87" y="136"/>
                <a:pt x="90" y="132"/>
                <a:pt x="90" y="128"/>
              </a:cubicBezTo>
              <a:cubicBezTo>
                <a:pt x="90" y="128"/>
                <a:pt x="90" y="128"/>
                <a:pt x="90" y="128"/>
              </a:cubicBezTo>
              <a:cubicBezTo>
                <a:pt x="121" y="128"/>
                <a:pt x="150" y="110"/>
                <a:pt x="164" y="82"/>
              </a:cubicBezTo>
              <a:cubicBezTo>
                <a:pt x="170" y="82"/>
                <a:pt x="175" y="79"/>
                <a:pt x="178" y="74"/>
              </a:cubicBezTo>
              <a:cubicBezTo>
                <a:pt x="183" y="66"/>
                <a:pt x="180" y="56"/>
                <a:pt x="172" y="51"/>
              </a:cubicBezTo>
              <a:close/>
              <a:moveTo>
                <a:pt x="162" y="65"/>
              </a:moveTo>
              <a:cubicBezTo>
                <a:pt x="160" y="65"/>
                <a:pt x="158" y="63"/>
                <a:pt x="158" y="60"/>
              </a:cubicBezTo>
              <a:cubicBezTo>
                <a:pt x="158" y="58"/>
                <a:pt x="160" y="56"/>
                <a:pt x="162" y="56"/>
              </a:cubicBezTo>
              <a:cubicBezTo>
                <a:pt x="165" y="56"/>
                <a:pt x="167" y="58"/>
                <a:pt x="167" y="60"/>
              </a:cubicBezTo>
              <a:cubicBezTo>
                <a:pt x="167" y="63"/>
                <a:pt x="165" y="65"/>
                <a:pt x="162" y="65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vert="horz" wrap="square" lIns="91440" tIns="45720" rIns="91440" bIns="45720" numCol="1" anchor="t" anchorCtr="0" compatLnSpc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/>
        </a:p>
      </xdr:txBody>
    </xdr:sp>
    <xdr:clientData/>
  </xdr:twoCellAnchor>
  <xdr:twoCellAnchor>
    <xdr:from>
      <xdr:col>8</xdr:col>
      <xdr:colOff>79375</xdr:colOff>
      <xdr:row>8</xdr:row>
      <xdr:rowOff>50800</xdr:rowOff>
    </xdr:from>
    <xdr:to>
      <xdr:col>10</xdr:col>
      <xdr:colOff>508000</xdr:colOff>
      <xdr:row>10</xdr:row>
      <xdr:rowOff>69215</xdr:rowOff>
    </xdr:to>
    <xdr:sp>
      <xdr:nvSpPr>
        <xdr:cNvPr id="29" name="文本框 28">
          <a:hlinkClick xmlns:r="http://schemas.openxmlformats.org/officeDocument/2006/relationships" r:id="rId2"/>
        </xdr:cNvPr>
        <xdr:cNvSpPr txBox="1"/>
      </xdr:nvSpPr>
      <xdr:spPr>
        <a:xfrm>
          <a:off x="5565775" y="2273300"/>
          <a:ext cx="1800225" cy="361315"/>
        </a:xfrm>
        <a:prstGeom prst="flowChartAlternateProcess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月收益统计表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8</xdr:col>
      <xdr:colOff>73025</xdr:colOff>
      <xdr:row>15</xdr:row>
      <xdr:rowOff>53975</xdr:rowOff>
    </xdr:from>
    <xdr:to>
      <xdr:col>10</xdr:col>
      <xdr:colOff>521335</xdr:colOff>
      <xdr:row>17</xdr:row>
      <xdr:rowOff>72390</xdr:rowOff>
    </xdr:to>
    <xdr:sp>
      <xdr:nvSpPr>
        <xdr:cNvPr id="30" name="文本框 29">
          <a:hlinkClick xmlns:r="http://schemas.openxmlformats.org/officeDocument/2006/relationships" r:id="rId3"/>
        </xdr:cNvPr>
        <xdr:cNvSpPr txBox="1"/>
      </xdr:nvSpPr>
      <xdr:spPr>
        <a:xfrm>
          <a:off x="5559425" y="3476625"/>
          <a:ext cx="1819910" cy="361315"/>
        </a:xfrm>
        <a:prstGeom prst="flowChartAlternateProcess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季度图表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8</xdr:col>
      <xdr:colOff>85725</xdr:colOff>
      <xdr:row>22</xdr:row>
      <xdr:rowOff>85725</xdr:rowOff>
    </xdr:from>
    <xdr:to>
      <xdr:col>10</xdr:col>
      <xdr:colOff>514350</xdr:colOff>
      <xdr:row>24</xdr:row>
      <xdr:rowOff>104140</xdr:rowOff>
    </xdr:to>
    <xdr:sp>
      <xdr:nvSpPr>
        <xdr:cNvPr id="31" name="文本框 30">
          <a:hlinkClick xmlns:r="http://schemas.openxmlformats.org/officeDocument/2006/relationships" r:id="rId4"/>
        </xdr:cNvPr>
        <xdr:cNvSpPr txBox="1"/>
      </xdr:nvSpPr>
      <xdr:spPr>
        <a:xfrm>
          <a:off x="5572125" y="4708525"/>
          <a:ext cx="1800225" cy="361315"/>
        </a:xfrm>
        <a:prstGeom prst="flowChartAlternateProcess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使用说明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8</xdr:col>
      <xdr:colOff>79375</xdr:colOff>
      <xdr:row>11</xdr:row>
      <xdr:rowOff>127000</xdr:rowOff>
    </xdr:from>
    <xdr:to>
      <xdr:col>10</xdr:col>
      <xdr:colOff>536575</xdr:colOff>
      <xdr:row>13</xdr:row>
      <xdr:rowOff>145415</xdr:rowOff>
    </xdr:to>
    <xdr:sp>
      <xdr:nvSpPr>
        <xdr:cNvPr id="32" name="文本框 31">
          <a:hlinkClick xmlns:r="http://schemas.openxmlformats.org/officeDocument/2006/relationships" r:id="rId5"/>
        </xdr:cNvPr>
        <xdr:cNvSpPr txBox="1"/>
      </xdr:nvSpPr>
      <xdr:spPr>
        <a:xfrm>
          <a:off x="5565775" y="2863850"/>
          <a:ext cx="1828800" cy="361315"/>
        </a:xfrm>
        <a:prstGeom prst="flowChartAlternateProcess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月报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8</xdr:col>
      <xdr:colOff>82550</xdr:colOff>
      <xdr:row>19</xdr:row>
      <xdr:rowOff>6350</xdr:rowOff>
    </xdr:from>
    <xdr:to>
      <xdr:col>10</xdr:col>
      <xdr:colOff>511175</xdr:colOff>
      <xdr:row>21</xdr:row>
      <xdr:rowOff>24765</xdr:rowOff>
    </xdr:to>
    <xdr:sp>
      <xdr:nvSpPr>
        <xdr:cNvPr id="33" name="文本框 32">
          <a:hlinkClick xmlns:r="http://schemas.openxmlformats.org/officeDocument/2006/relationships" r:id="rId6"/>
        </xdr:cNvPr>
        <xdr:cNvSpPr txBox="1"/>
      </xdr:nvSpPr>
      <xdr:spPr>
        <a:xfrm>
          <a:off x="5568950" y="4114800"/>
          <a:ext cx="1800225" cy="361315"/>
        </a:xfrm>
        <a:prstGeom prst="flowChartAlternateProcess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charset="-122"/>
              <a:ea typeface="微软雅黑" panose="020B0503020204020204" charset="-122"/>
            </a:rPr>
            <a:t>年度图表</a:t>
          </a:r>
          <a:endParaRPr lang="zh-CN" altLang="en-US" sz="1400" b="1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229235</xdr:colOff>
      <xdr:row>7</xdr:row>
      <xdr:rowOff>134620</xdr:rowOff>
    </xdr:from>
    <xdr:to>
      <xdr:col>5</xdr:col>
      <xdr:colOff>313055</xdr:colOff>
      <xdr:row>23</xdr:row>
      <xdr:rowOff>127635</xdr:rowOff>
    </xdr:to>
    <xdr:pic>
      <xdr:nvPicPr>
        <xdr:cNvPr id="34" name="图片 3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600835" y="2185670"/>
          <a:ext cx="2141220" cy="2736215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0</xdr:row>
      <xdr:rowOff>342900</xdr:rowOff>
    </xdr:from>
    <xdr:to>
      <xdr:col>10</xdr:col>
      <xdr:colOff>361950</xdr:colOff>
      <xdr:row>2</xdr:row>
      <xdr:rowOff>47625</xdr:rowOff>
    </xdr:to>
    <xdr:sp>
      <xdr:nvSpPr>
        <xdr:cNvPr id="35" name="文本框 34"/>
        <xdr:cNvSpPr txBox="1"/>
      </xdr:nvSpPr>
      <xdr:spPr>
        <a:xfrm>
          <a:off x="1743075" y="342900"/>
          <a:ext cx="5476875" cy="898525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p>
          <a:pPr algn="ctr"/>
          <a:r>
            <a:rPr lang="zh-CN" altLang="en-US" sz="36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财务记账管理系统</a:t>
          </a:r>
          <a:endParaRPr lang="zh-CN" altLang="en-US" sz="36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304800</xdr:colOff>
      <xdr:row>1</xdr:row>
      <xdr:rowOff>336550</xdr:rowOff>
    </xdr:to>
    <xdr:sp>
      <xdr:nvSpPr>
        <xdr:cNvPr id="2" name="文本框 1">
          <a:hlinkClick xmlns:r="http://schemas.openxmlformats.org/officeDocument/2006/relationships" r:id="rId1"/>
        </xdr:cNvPr>
        <xdr:cNvSpPr txBox="1"/>
      </xdr:nvSpPr>
      <xdr:spPr>
        <a:xfrm>
          <a:off x="11239500" y="317500"/>
          <a:ext cx="990600" cy="33655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返回主页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304800</xdr:colOff>
      <xdr:row>1</xdr:row>
      <xdr:rowOff>31750</xdr:rowOff>
    </xdr:to>
    <xdr:sp>
      <xdr:nvSpPr>
        <xdr:cNvPr id="4" name="文本框 3">
          <a:hlinkClick xmlns:r="http://schemas.openxmlformats.org/officeDocument/2006/relationships" r:id="rId1"/>
        </xdr:cNvPr>
        <xdr:cNvSpPr txBox="1"/>
      </xdr:nvSpPr>
      <xdr:spPr>
        <a:xfrm>
          <a:off x="10401300" y="0"/>
          <a:ext cx="990600" cy="33655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返回主页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3</xdr:row>
      <xdr:rowOff>0</xdr:rowOff>
    </xdr:from>
    <xdr:to>
      <xdr:col>15</xdr:col>
      <xdr:colOff>304800</xdr:colOff>
      <xdr:row>4</xdr:row>
      <xdr:rowOff>107950</xdr:rowOff>
    </xdr:to>
    <xdr:sp>
      <xdr:nvSpPr>
        <xdr:cNvPr id="3" name="文本框 2">
          <a:hlinkClick xmlns:r="http://schemas.openxmlformats.org/officeDocument/2006/relationships" r:id="rId1"/>
        </xdr:cNvPr>
        <xdr:cNvSpPr txBox="1"/>
      </xdr:nvSpPr>
      <xdr:spPr>
        <a:xfrm>
          <a:off x="9535160" y="685800"/>
          <a:ext cx="990600" cy="33655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返回主页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628650</xdr:colOff>
      <xdr:row>4</xdr:row>
      <xdr:rowOff>104775</xdr:rowOff>
    </xdr:from>
    <xdr:to>
      <xdr:col>6</xdr:col>
      <xdr:colOff>438150</xdr:colOff>
      <xdr:row>18</xdr:row>
      <xdr:rowOff>113665</xdr:rowOff>
    </xdr:to>
    <xdr:graphicFrame>
      <xdr:nvGraphicFramePr>
        <xdr:cNvPr id="2" name="图表 1"/>
        <xdr:cNvGraphicFramePr/>
      </xdr:nvGraphicFramePr>
      <xdr:xfrm>
        <a:off x="628650" y="790575"/>
        <a:ext cx="3924300" cy="24091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4</xdr:row>
      <xdr:rowOff>123825</xdr:rowOff>
    </xdr:from>
    <xdr:to>
      <xdr:col>12</xdr:col>
      <xdr:colOff>532765</xdr:colOff>
      <xdr:row>18</xdr:row>
      <xdr:rowOff>123825</xdr:rowOff>
    </xdr:to>
    <xdr:graphicFrame>
      <xdr:nvGraphicFramePr>
        <xdr:cNvPr id="3" name="图表 2"/>
        <xdr:cNvGraphicFramePr/>
      </xdr:nvGraphicFramePr>
      <xdr:xfrm>
        <a:off x="4914900" y="809625"/>
        <a:ext cx="3847465" cy="2400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647700</xdr:colOff>
      <xdr:row>19</xdr:row>
      <xdr:rowOff>85725</xdr:rowOff>
    </xdr:from>
    <xdr:to>
      <xdr:col>6</xdr:col>
      <xdr:colOff>448310</xdr:colOff>
      <xdr:row>33</xdr:row>
      <xdr:rowOff>95885</xdr:rowOff>
    </xdr:to>
    <xdr:graphicFrame>
      <xdr:nvGraphicFramePr>
        <xdr:cNvPr id="4" name="图表 3"/>
        <xdr:cNvGraphicFramePr/>
      </xdr:nvGraphicFramePr>
      <xdr:xfrm>
        <a:off x="647700" y="3343275"/>
        <a:ext cx="3915410" cy="24104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104775</xdr:colOff>
      <xdr:row>19</xdr:row>
      <xdr:rowOff>76200</xdr:rowOff>
    </xdr:from>
    <xdr:to>
      <xdr:col>12</xdr:col>
      <xdr:colOff>524510</xdr:colOff>
      <xdr:row>33</xdr:row>
      <xdr:rowOff>85090</xdr:rowOff>
    </xdr:to>
    <xdr:graphicFrame>
      <xdr:nvGraphicFramePr>
        <xdr:cNvPr id="5" name="图表 4"/>
        <xdr:cNvGraphicFramePr/>
      </xdr:nvGraphicFramePr>
      <xdr:xfrm>
        <a:off x="4905375" y="3333750"/>
        <a:ext cx="3848735" cy="24091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304800</xdr:colOff>
      <xdr:row>4</xdr:row>
      <xdr:rowOff>165100</xdr:rowOff>
    </xdr:to>
    <xdr:sp>
      <xdr:nvSpPr>
        <xdr:cNvPr id="6" name="文本框 5">
          <a:hlinkClick xmlns:r="http://schemas.openxmlformats.org/officeDocument/2006/relationships" r:id="rId5"/>
        </xdr:cNvPr>
        <xdr:cNvSpPr txBox="1"/>
      </xdr:nvSpPr>
      <xdr:spPr>
        <a:xfrm>
          <a:off x="9601200" y="514350"/>
          <a:ext cx="990600" cy="33655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返回主页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638175</xdr:colOff>
      <xdr:row>8</xdr:row>
      <xdr:rowOff>47625</xdr:rowOff>
    </xdr:from>
    <xdr:to>
      <xdr:col>12</xdr:col>
      <xdr:colOff>599440</xdr:colOff>
      <xdr:row>24</xdr:row>
      <xdr:rowOff>47625</xdr:rowOff>
    </xdr:to>
    <xdr:graphicFrame>
      <xdr:nvGraphicFramePr>
        <xdr:cNvPr id="2" name="图表 1"/>
        <xdr:cNvGraphicFramePr/>
      </xdr:nvGraphicFramePr>
      <xdr:xfrm>
        <a:off x="1323975" y="1419225"/>
        <a:ext cx="750506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304800</xdr:colOff>
      <xdr:row>4</xdr:row>
      <xdr:rowOff>165100</xdr:rowOff>
    </xdr:to>
    <xdr:sp>
      <xdr:nvSpPr>
        <xdr:cNvPr id="3" name="文本框 2">
          <a:hlinkClick xmlns:r="http://schemas.openxmlformats.org/officeDocument/2006/relationships" r:id="rId2"/>
        </xdr:cNvPr>
        <xdr:cNvSpPr txBox="1"/>
      </xdr:nvSpPr>
      <xdr:spPr>
        <a:xfrm>
          <a:off x="10287000" y="514350"/>
          <a:ext cx="990600" cy="33655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返回主页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581025</xdr:colOff>
      <xdr:row>2</xdr:row>
      <xdr:rowOff>266700</xdr:rowOff>
    </xdr:from>
    <xdr:to>
      <xdr:col>13</xdr:col>
      <xdr:colOff>200025</xdr:colOff>
      <xdr:row>3</xdr:row>
      <xdr:rowOff>57150</xdr:rowOff>
    </xdr:to>
    <xdr:sp>
      <xdr:nvSpPr>
        <xdr:cNvPr id="2" name="文本框 1">
          <a:hlinkClick xmlns:r="http://schemas.openxmlformats.org/officeDocument/2006/relationships" r:id="rId1"/>
        </xdr:cNvPr>
        <xdr:cNvSpPr txBox="1"/>
      </xdr:nvSpPr>
      <xdr:spPr>
        <a:xfrm>
          <a:off x="8124825" y="609600"/>
          <a:ext cx="990600" cy="33655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p>
          <a:pPr algn="ctr"/>
          <a:r>
            <a:rPr lang="zh-CN" altLang="en-US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返回主页</a:t>
          </a:r>
          <a:endParaRPr lang="zh-CN" altLang="en-US" sz="12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O20" sqref="O20"/>
    </sheetView>
  </sheetViews>
  <sheetFormatPr defaultColWidth="9" defaultRowHeight="13.5"/>
  <cols>
    <col min="13" max="13" width="18" customWidth="1"/>
    <col min="14" max="19" width="9" style="31"/>
  </cols>
  <sheetData>
    <row r="1" ht="70" customHeight="1" spans="1:1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ht="24" customHeight="1" spans="1:1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="31" customFormat="1"/>
    <row r="32" s="31" customFormat="1"/>
    <row r="33" s="31" customFormat="1"/>
    <row r="34" s="31" customFormat="1"/>
    <row r="35" s="31" customFormat="1"/>
    <row r="36" s="31" customFormat="1"/>
    <row r="37" s="31" customFormat="1"/>
    <row r="38" s="31" customFormat="1"/>
    <row r="39" s="31" customFormat="1"/>
    <row r="40" s="31" customFormat="1"/>
    <row r="41" s="31" customFormat="1"/>
    <row r="42" s="31" customFormat="1"/>
    <row r="43" s="31" customFormat="1"/>
    <row r="44" s="31" customFormat="1"/>
    <row r="45" s="31" customFormat="1"/>
    <row r="46" s="31" customFormat="1"/>
    <row r="47" s="31" customFormat="1"/>
  </sheetData>
  <mergeCells count="1">
    <mergeCell ref="A1:M30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"/>
  <sheetViews>
    <sheetView workbookViewId="0">
      <selection activeCell="N18" sqref="N18"/>
    </sheetView>
  </sheetViews>
  <sheetFormatPr defaultColWidth="9" defaultRowHeight="16.5"/>
  <cols>
    <col min="1" max="1" width="12.625" style="30" customWidth="1"/>
    <col min="2" max="11" width="10.625" style="30" customWidth="1"/>
    <col min="12" max="12" width="10.625" style="40" customWidth="1"/>
    <col min="13" max="19" width="9" style="31"/>
  </cols>
  <sheetData>
    <row r="1" ht="25" customHeight="1" spans="1:1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6"/>
    </row>
    <row r="2" ht="27" customHeight="1" spans="1:12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9" t="s">
        <v>12</v>
      </c>
    </row>
    <row r="3" ht="20" customHeight="1" spans="1:12">
      <c r="A3" s="42">
        <v>43070</v>
      </c>
      <c r="B3" s="43">
        <v>3000</v>
      </c>
      <c r="C3" s="43">
        <v>210</v>
      </c>
      <c r="D3" s="43">
        <v>794</v>
      </c>
      <c r="E3" s="43"/>
      <c r="F3" s="43"/>
      <c r="G3" s="43"/>
      <c r="H3" s="43"/>
      <c r="I3" s="43"/>
      <c r="J3" s="43"/>
      <c r="K3" s="43"/>
      <c r="L3" s="43">
        <f>SUM(B3:K3)</f>
        <v>4004</v>
      </c>
    </row>
    <row r="4" ht="20" customHeight="1" spans="1:12">
      <c r="A4" s="44">
        <v>43071</v>
      </c>
      <c r="B4" s="45">
        <v>1965</v>
      </c>
      <c r="C4" s="45">
        <v>350</v>
      </c>
      <c r="D4" s="45">
        <v>816</v>
      </c>
      <c r="E4" s="45"/>
      <c r="F4" s="45"/>
      <c r="G4" s="45"/>
      <c r="H4" s="45"/>
      <c r="I4" s="45"/>
      <c r="J4" s="45"/>
      <c r="K4" s="45"/>
      <c r="L4" s="45">
        <f t="shared" ref="L4:L67" si="0">SUM(B4:K4)</f>
        <v>3131</v>
      </c>
    </row>
    <row r="5" ht="20" customHeight="1" spans="1:1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>
        <f t="shared" si="0"/>
        <v>0</v>
      </c>
    </row>
    <row r="6" ht="20" customHeight="1" spans="1:1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>
        <f t="shared" si="0"/>
        <v>0</v>
      </c>
    </row>
    <row r="7" ht="20" customHeight="1" spans="1:1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>
        <f t="shared" si="0"/>
        <v>0</v>
      </c>
    </row>
    <row r="8" ht="20" customHeight="1" spans="1:12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>
        <f t="shared" si="0"/>
        <v>0</v>
      </c>
    </row>
    <row r="9" ht="20" customHeight="1" spans="1:12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>
        <f t="shared" si="0"/>
        <v>0</v>
      </c>
    </row>
    <row r="10" ht="20" customHeight="1" spans="1:1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>
        <f t="shared" si="0"/>
        <v>0</v>
      </c>
    </row>
    <row r="11" ht="20" customHeight="1" spans="1:1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>
        <f t="shared" si="0"/>
        <v>0</v>
      </c>
    </row>
    <row r="12" ht="20" customHeight="1" spans="1:1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>
        <f t="shared" si="0"/>
        <v>0</v>
      </c>
    </row>
    <row r="13" ht="20" customHeight="1" spans="1:1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>
        <f t="shared" si="0"/>
        <v>0</v>
      </c>
    </row>
    <row r="14" ht="20" customHeight="1" spans="1:12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>
        <f t="shared" si="0"/>
        <v>0</v>
      </c>
    </row>
    <row r="15" ht="20" customHeight="1" spans="1:1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>
        <f t="shared" si="0"/>
        <v>0</v>
      </c>
    </row>
    <row r="16" ht="20" customHeight="1" spans="1:12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>
        <f t="shared" si="0"/>
        <v>0</v>
      </c>
    </row>
    <row r="17" ht="20" customHeight="1" spans="1:1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>
        <f t="shared" si="0"/>
        <v>0</v>
      </c>
    </row>
    <row r="18" ht="20" customHeight="1" spans="1:12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>
        <f t="shared" si="0"/>
        <v>0</v>
      </c>
    </row>
    <row r="19" ht="20" customHeight="1" spans="1:1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>
        <f t="shared" si="0"/>
        <v>0</v>
      </c>
    </row>
    <row r="20" ht="20" customHeight="1" spans="1:12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>
        <f t="shared" si="0"/>
        <v>0</v>
      </c>
    </row>
    <row r="21" ht="20" customHeight="1" spans="1:1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>
        <f t="shared" si="0"/>
        <v>0</v>
      </c>
    </row>
    <row r="22" ht="20" customHeight="1" spans="1:1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>
        <f t="shared" si="0"/>
        <v>0</v>
      </c>
    </row>
    <row r="23" ht="20" customHeight="1" spans="1:1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>
        <f t="shared" si="0"/>
        <v>0</v>
      </c>
    </row>
    <row r="24" ht="20" customHeight="1" spans="1:12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>
        <f t="shared" si="0"/>
        <v>0</v>
      </c>
    </row>
    <row r="25" ht="20" customHeight="1" spans="1:1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>
        <f t="shared" si="0"/>
        <v>0</v>
      </c>
    </row>
    <row r="26" ht="20" customHeight="1" spans="1:12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>
        <f t="shared" si="0"/>
        <v>0</v>
      </c>
    </row>
    <row r="27" ht="20" customHeight="1" spans="1:1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>
        <f t="shared" si="0"/>
        <v>0</v>
      </c>
    </row>
    <row r="28" ht="20" customHeight="1" spans="1:1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>
        <f t="shared" si="0"/>
        <v>0</v>
      </c>
    </row>
    <row r="29" ht="20" customHeight="1" spans="1:12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>
        <f t="shared" si="0"/>
        <v>0</v>
      </c>
    </row>
    <row r="30" ht="20" customHeight="1" spans="1:1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>
        <f t="shared" si="0"/>
        <v>0</v>
      </c>
    </row>
    <row r="31" ht="20" customHeight="1" spans="1:1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>
        <f t="shared" si="0"/>
        <v>0</v>
      </c>
    </row>
    <row r="32" ht="20" customHeight="1" spans="1:1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>
        <f t="shared" si="0"/>
        <v>0</v>
      </c>
    </row>
    <row r="33" ht="20" customHeight="1" spans="1:12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>
        <f t="shared" si="0"/>
        <v>0</v>
      </c>
    </row>
    <row r="34" ht="20" customHeight="1" spans="1:1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>
        <f t="shared" si="0"/>
        <v>0</v>
      </c>
    </row>
    <row r="35" ht="20" customHeight="1" spans="1:1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>
        <f t="shared" si="0"/>
        <v>0</v>
      </c>
    </row>
    <row r="36" ht="20" customHeight="1" spans="1:1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>
        <f t="shared" si="0"/>
        <v>0</v>
      </c>
    </row>
    <row r="37" ht="20" customHeight="1" spans="1:1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>
        <f t="shared" si="0"/>
        <v>0</v>
      </c>
    </row>
    <row r="38" ht="20" customHeight="1" spans="1:1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>
        <f t="shared" si="0"/>
        <v>0</v>
      </c>
    </row>
    <row r="39" ht="20" customHeight="1" spans="1:1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>
        <f t="shared" si="0"/>
        <v>0</v>
      </c>
    </row>
    <row r="40" ht="20" customHeight="1" spans="1:1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>
        <f t="shared" si="0"/>
        <v>0</v>
      </c>
    </row>
    <row r="41" ht="20" customHeight="1" spans="1:1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>
        <f t="shared" si="0"/>
        <v>0</v>
      </c>
    </row>
    <row r="42" ht="20" customHeight="1" spans="1:1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>
        <f t="shared" si="0"/>
        <v>0</v>
      </c>
    </row>
    <row r="43" ht="20" customHeight="1" spans="1:1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>
        <f t="shared" si="0"/>
        <v>0</v>
      </c>
    </row>
    <row r="44" ht="20" customHeight="1" spans="1:1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>
        <f t="shared" si="0"/>
        <v>0</v>
      </c>
    </row>
    <row r="45" ht="20" customHeight="1" spans="1:1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0"/>
        <v>0</v>
      </c>
    </row>
    <row r="46" ht="20" customHeight="1" spans="1:1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>
        <f t="shared" si="0"/>
        <v>0</v>
      </c>
    </row>
    <row r="47" ht="20" customHeight="1" spans="1:1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>
        <f t="shared" si="0"/>
        <v>0</v>
      </c>
    </row>
    <row r="48" ht="20" customHeight="1" spans="1:1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>
        <f t="shared" si="0"/>
        <v>0</v>
      </c>
    </row>
    <row r="49" ht="20" customHeight="1" spans="1:1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>
        <f t="shared" si="0"/>
        <v>0</v>
      </c>
    </row>
    <row r="50" ht="20" customHeight="1" spans="1:1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>
        <f t="shared" si="0"/>
        <v>0</v>
      </c>
    </row>
    <row r="51" ht="20" customHeight="1" spans="1:1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>
        <f t="shared" si="0"/>
        <v>0</v>
      </c>
    </row>
    <row r="52" ht="20" customHeight="1" spans="1:1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>
        <f t="shared" si="0"/>
        <v>0</v>
      </c>
    </row>
    <row r="53" ht="20" customHeight="1" spans="1:1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>
        <f t="shared" si="0"/>
        <v>0</v>
      </c>
    </row>
    <row r="54" ht="20" customHeight="1" spans="1:1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>
        <f t="shared" si="0"/>
        <v>0</v>
      </c>
    </row>
    <row r="55" ht="20" customHeight="1" spans="1:1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>
        <f t="shared" si="0"/>
        <v>0</v>
      </c>
    </row>
    <row r="56" ht="20" customHeight="1" spans="1:1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>
        <f t="shared" si="0"/>
        <v>0</v>
      </c>
    </row>
    <row r="57" ht="20" customHeight="1" spans="1:1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>
        <f t="shared" si="0"/>
        <v>0</v>
      </c>
    </row>
    <row r="58" ht="20" customHeight="1" spans="1:1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>
        <f t="shared" si="0"/>
        <v>0</v>
      </c>
    </row>
    <row r="59" ht="20" customHeight="1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>
        <f t="shared" si="0"/>
        <v>0</v>
      </c>
    </row>
    <row r="60" ht="20" customHeight="1" spans="1:1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>
        <f t="shared" si="0"/>
        <v>0</v>
      </c>
    </row>
    <row r="61" ht="20" customHeight="1" spans="1:1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>
        <f t="shared" si="0"/>
        <v>0</v>
      </c>
    </row>
    <row r="62" ht="20" customHeight="1" spans="1:1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>
        <f t="shared" si="0"/>
        <v>0</v>
      </c>
    </row>
    <row r="63" ht="20" customHeight="1" spans="1:1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>
        <f t="shared" si="0"/>
        <v>0</v>
      </c>
    </row>
    <row r="64" ht="20" customHeight="1" spans="1:1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>
        <f t="shared" si="0"/>
        <v>0</v>
      </c>
    </row>
    <row r="65" ht="20" customHeight="1" spans="1:1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>
        <f t="shared" si="0"/>
        <v>0</v>
      </c>
    </row>
    <row r="66" ht="20" customHeight="1" spans="1:1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>
        <f t="shared" si="0"/>
        <v>0</v>
      </c>
    </row>
    <row r="67" ht="20" customHeight="1" spans="1:1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>
        <f t="shared" si="0"/>
        <v>0</v>
      </c>
    </row>
    <row r="68" ht="20" customHeight="1" spans="1:1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>
        <f t="shared" ref="L68:L131" si="1">SUM(B68:K68)</f>
        <v>0</v>
      </c>
    </row>
    <row r="69" ht="20" customHeight="1" spans="1:1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>
        <f t="shared" si="1"/>
        <v>0</v>
      </c>
    </row>
    <row r="70" ht="20" customHeight="1" spans="1:1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>
        <f t="shared" si="1"/>
        <v>0</v>
      </c>
    </row>
    <row r="71" ht="20" customHeight="1" spans="1:1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>
        <f t="shared" si="1"/>
        <v>0</v>
      </c>
    </row>
    <row r="72" ht="20" customHeight="1" spans="1:1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>
        <f t="shared" si="1"/>
        <v>0</v>
      </c>
    </row>
    <row r="73" ht="20" customHeight="1" spans="1:1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>
        <f t="shared" si="1"/>
        <v>0</v>
      </c>
    </row>
    <row r="74" ht="20" customHeight="1" spans="1:1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>
        <f t="shared" si="1"/>
        <v>0</v>
      </c>
    </row>
    <row r="75" ht="20" customHeight="1" spans="1:1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>
        <f t="shared" si="1"/>
        <v>0</v>
      </c>
    </row>
    <row r="76" ht="20" customHeight="1" spans="1:1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>
        <f t="shared" si="1"/>
        <v>0</v>
      </c>
    </row>
    <row r="77" ht="20" customHeight="1" spans="1:1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>
        <f t="shared" si="1"/>
        <v>0</v>
      </c>
    </row>
    <row r="78" ht="20" customHeight="1" spans="1:1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>
        <f t="shared" si="1"/>
        <v>0</v>
      </c>
    </row>
    <row r="79" ht="20" customHeight="1" spans="1:1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>
        <f t="shared" si="1"/>
        <v>0</v>
      </c>
    </row>
    <row r="80" ht="20" customHeight="1" spans="1:1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>
        <f t="shared" si="1"/>
        <v>0</v>
      </c>
    </row>
    <row r="81" ht="20" customHeight="1" spans="1:1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>
        <f t="shared" si="1"/>
        <v>0</v>
      </c>
    </row>
    <row r="82" ht="20" customHeight="1" spans="1:1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>
        <f t="shared" si="1"/>
        <v>0</v>
      </c>
    </row>
    <row r="83" ht="20" customHeight="1" spans="1:1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>
        <f t="shared" si="1"/>
        <v>0</v>
      </c>
    </row>
    <row r="84" ht="20" customHeight="1" spans="1:1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>
        <f t="shared" si="1"/>
        <v>0</v>
      </c>
    </row>
    <row r="85" ht="20" customHeight="1" spans="1:1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>
        <f t="shared" si="1"/>
        <v>0</v>
      </c>
    </row>
    <row r="86" ht="20" customHeight="1" spans="1:1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>
        <f t="shared" si="1"/>
        <v>0</v>
      </c>
    </row>
    <row r="87" ht="20" customHeight="1" spans="1:1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>
        <f t="shared" si="1"/>
        <v>0</v>
      </c>
    </row>
    <row r="88" ht="20" customHeight="1" spans="1:1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>
        <f t="shared" si="1"/>
        <v>0</v>
      </c>
    </row>
    <row r="89" ht="20" customHeight="1" spans="1:1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>
        <f t="shared" si="1"/>
        <v>0</v>
      </c>
    </row>
    <row r="90" ht="20" customHeight="1" spans="1:1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>
        <f t="shared" si="1"/>
        <v>0</v>
      </c>
    </row>
    <row r="91" ht="20" customHeight="1" spans="1:1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>
        <f t="shared" si="1"/>
        <v>0</v>
      </c>
    </row>
    <row r="92" ht="20" customHeight="1" spans="1:1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>
        <f t="shared" si="1"/>
        <v>0</v>
      </c>
    </row>
    <row r="93" ht="20" customHeight="1" spans="1:1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>
        <f t="shared" si="1"/>
        <v>0</v>
      </c>
    </row>
    <row r="94" ht="20" customHeight="1" spans="1:1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>
        <f t="shared" si="1"/>
        <v>0</v>
      </c>
    </row>
    <row r="95" ht="20" customHeight="1" spans="1:1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>
        <f t="shared" si="1"/>
        <v>0</v>
      </c>
    </row>
    <row r="96" ht="20" customHeight="1" spans="1:1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>
        <f t="shared" si="1"/>
        <v>0</v>
      </c>
    </row>
    <row r="97" ht="20" customHeight="1" spans="1:1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>
        <f t="shared" si="1"/>
        <v>0</v>
      </c>
    </row>
    <row r="98" ht="20" customHeight="1" spans="1:1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>
        <f t="shared" si="1"/>
        <v>0</v>
      </c>
    </row>
    <row r="99" ht="20" customHeight="1" spans="1:1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>
        <f t="shared" si="1"/>
        <v>0</v>
      </c>
    </row>
    <row r="100" ht="20" customHeight="1" spans="1:1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>
        <f t="shared" si="1"/>
        <v>0</v>
      </c>
    </row>
    <row r="101" ht="20" customHeight="1" spans="1:1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>
        <f t="shared" si="1"/>
        <v>0</v>
      </c>
    </row>
    <row r="102" ht="20" customHeight="1" spans="1:1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>
        <f t="shared" si="1"/>
        <v>0</v>
      </c>
    </row>
    <row r="103" ht="20" customHeight="1" spans="1:1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>
        <f t="shared" si="1"/>
        <v>0</v>
      </c>
    </row>
    <row r="104" ht="20" customHeight="1" spans="1:1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>
        <f t="shared" si="1"/>
        <v>0</v>
      </c>
    </row>
    <row r="105" ht="20" customHeight="1" spans="1:1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>
        <f t="shared" si="1"/>
        <v>0</v>
      </c>
    </row>
    <row r="106" ht="20" customHeight="1" spans="1:1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>
        <f t="shared" si="1"/>
        <v>0</v>
      </c>
    </row>
    <row r="107" ht="20" customHeight="1" spans="1:1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>
        <f t="shared" si="1"/>
        <v>0</v>
      </c>
    </row>
    <row r="108" ht="20" customHeight="1" spans="1:1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>
        <f t="shared" si="1"/>
        <v>0</v>
      </c>
    </row>
    <row r="109" ht="20" customHeight="1" spans="1:1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>
        <f t="shared" si="1"/>
        <v>0</v>
      </c>
    </row>
    <row r="110" ht="20" customHeight="1" spans="1:1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>
        <f t="shared" si="1"/>
        <v>0</v>
      </c>
    </row>
    <row r="111" ht="20" customHeight="1" spans="1:1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>
        <f t="shared" si="1"/>
        <v>0</v>
      </c>
    </row>
    <row r="112" ht="20" customHeight="1" spans="1:1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>
        <f t="shared" si="1"/>
        <v>0</v>
      </c>
    </row>
    <row r="113" ht="20" customHeight="1" spans="1:1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>
        <f t="shared" si="1"/>
        <v>0</v>
      </c>
    </row>
    <row r="114" ht="20" customHeight="1" spans="1:1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>
        <f t="shared" si="1"/>
        <v>0</v>
      </c>
    </row>
    <row r="115" ht="20" customHeight="1" spans="1:1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>
        <f t="shared" si="1"/>
        <v>0</v>
      </c>
    </row>
    <row r="116" ht="20" customHeight="1" spans="1:1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>
        <f t="shared" si="1"/>
        <v>0</v>
      </c>
    </row>
    <row r="117" ht="20" customHeight="1" spans="1:1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>
        <f t="shared" si="1"/>
        <v>0</v>
      </c>
    </row>
    <row r="118" ht="20" customHeight="1" spans="1:1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>
        <f t="shared" si="1"/>
        <v>0</v>
      </c>
    </row>
    <row r="119" ht="20" customHeight="1" spans="1:1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>
        <f t="shared" si="1"/>
        <v>0</v>
      </c>
    </row>
    <row r="120" ht="20" customHeight="1" spans="1:1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>
        <f t="shared" si="1"/>
        <v>0</v>
      </c>
    </row>
    <row r="121" ht="20" customHeight="1" spans="1:1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>
        <f t="shared" si="1"/>
        <v>0</v>
      </c>
    </row>
    <row r="122" ht="20" customHeight="1" spans="1:1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>
        <f t="shared" si="1"/>
        <v>0</v>
      </c>
    </row>
    <row r="123" ht="20" customHeight="1" spans="1:1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>
        <f t="shared" si="1"/>
        <v>0</v>
      </c>
    </row>
    <row r="124" ht="20" customHeight="1" spans="1:1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>
        <f t="shared" si="1"/>
        <v>0</v>
      </c>
    </row>
    <row r="125" ht="20" customHeight="1" spans="1:1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>
        <f t="shared" si="1"/>
        <v>0</v>
      </c>
    </row>
    <row r="126" ht="20" customHeight="1" spans="1:1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>
        <f t="shared" si="1"/>
        <v>0</v>
      </c>
    </row>
    <row r="127" ht="20" customHeight="1" spans="1:1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>
        <f t="shared" si="1"/>
        <v>0</v>
      </c>
    </row>
    <row r="128" ht="20" customHeight="1" spans="1:1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>
        <f t="shared" si="1"/>
        <v>0</v>
      </c>
    </row>
    <row r="129" ht="20" customHeight="1" spans="1:1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>
        <f t="shared" si="1"/>
        <v>0</v>
      </c>
    </row>
    <row r="130" ht="20" customHeight="1" spans="1:1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>
        <f t="shared" si="1"/>
        <v>0</v>
      </c>
    </row>
    <row r="131" ht="20" customHeight="1" spans="1:1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>
        <f t="shared" si="1"/>
        <v>0</v>
      </c>
    </row>
    <row r="132" ht="20" customHeight="1" spans="1:1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>
        <f t="shared" ref="L132:L195" si="2">SUM(B132:K132)</f>
        <v>0</v>
      </c>
    </row>
    <row r="133" ht="20" customHeight="1" spans="1:1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>
        <f t="shared" si="2"/>
        <v>0</v>
      </c>
    </row>
    <row r="134" ht="20" customHeight="1" spans="1:1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>
        <f t="shared" si="2"/>
        <v>0</v>
      </c>
    </row>
    <row r="135" ht="20" customHeight="1" spans="1:1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>
        <f t="shared" si="2"/>
        <v>0</v>
      </c>
    </row>
    <row r="136" ht="20" customHeight="1" spans="1:1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>
        <f t="shared" si="2"/>
        <v>0</v>
      </c>
    </row>
    <row r="137" ht="20" customHeight="1" spans="1:1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>
        <f t="shared" si="2"/>
        <v>0</v>
      </c>
    </row>
    <row r="138" ht="20" customHeight="1" spans="1:1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>
        <f t="shared" si="2"/>
        <v>0</v>
      </c>
    </row>
    <row r="139" ht="20" customHeight="1" spans="1:1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>
        <f t="shared" si="2"/>
        <v>0</v>
      </c>
    </row>
    <row r="140" ht="20" customHeight="1" spans="1:1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>
        <f t="shared" si="2"/>
        <v>0</v>
      </c>
    </row>
    <row r="141" ht="20" customHeight="1" spans="1:1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>
        <f t="shared" si="2"/>
        <v>0</v>
      </c>
    </row>
    <row r="142" ht="20" customHeight="1" spans="1:1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>
        <f t="shared" si="2"/>
        <v>0</v>
      </c>
    </row>
    <row r="143" ht="20" customHeight="1" spans="1:1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>
        <f t="shared" si="2"/>
        <v>0</v>
      </c>
    </row>
    <row r="144" ht="20" customHeight="1" spans="1:1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>
        <f t="shared" si="2"/>
        <v>0</v>
      </c>
    </row>
    <row r="145" ht="20" customHeight="1" spans="1:1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>
        <f t="shared" si="2"/>
        <v>0</v>
      </c>
    </row>
    <row r="146" ht="20" customHeight="1" spans="1:1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>
        <f t="shared" si="2"/>
        <v>0</v>
      </c>
    </row>
    <row r="147" ht="20" customHeight="1" spans="1:1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>
        <f t="shared" si="2"/>
        <v>0</v>
      </c>
    </row>
    <row r="148" ht="20" customHeight="1" spans="1:1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>
        <f t="shared" si="2"/>
        <v>0</v>
      </c>
    </row>
    <row r="149" ht="20" customHeight="1" spans="1:1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>
        <f t="shared" si="2"/>
        <v>0</v>
      </c>
    </row>
    <row r="150" ht="20" customHeight="1" spans="1:1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>
        <f t="shared" si="2"/>
        <v>0</v>
      </c>
    </row>
    <row r="151" ht="20" customHeight="1" spans="1:1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>
        <f t="shared" si="2"/>
        <v>0</v>
      </c>
    </row>
    <row r="152" ht="20" customHeight="1" spans="1:1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>
        <f t="shared" si="2"/>
        <v>0</v>
      </c>
    </row>
    <row r="153" ht="20" customHeight="1" spans="1:1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>
        <f t="shared" si="2"/>
        <v>0</v>
      </c>
    </row>
    <row r="154" ht="20" customHeight="1" spans="1:1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>
        <f t="shared" si="2"/>
        <v>0</v>
      </c>
    </row>
    <row r="155" ht="20" customHeight="1" spans="1:1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>
        <f t="shared" si="2"/>
        <v>0</v>
      </c>
    </row>
    <row r="156" ht="20" customHeight="1" spans="1:1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>
        <f t="shared" si="2"/>
        <v>0</v>
      </c>
    </row>
    <row r="157" ht="20" customHeight="1" spans="1:1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>
        <f t="shared" si="2"/>
        <v>0</v>
      </c>
    </row>
    <row r="158" ht="20" customHeight="1" spans="1:1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>
        <f t="shared" si="2"/>
        <v>0</v>
      </c>
    </row>
    <row r="159" ht="20" customHeight="1" spans="1:1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>
        <f t="shared" si="2"/>
        <v>0</v>
      </c>
    </row>
    <row r="160" ht="20" customHeight="1" spans="1:1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>
        <f t="shared" si="2"/>
        <v>0</v>
      </c>
    </row>
    <row r="161" ht="20" customHeight="1" spans="1:1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>
        <f t="shared" si="2"/>
        <v>0</v>
      </c>
    </row>
    <row r="162" ht="20" customHeight="1" spans="1:1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>
        <f t="shared" si="2"/>
        <v>0</v>
      </c>
    </row>
    <row r="163" ht="20" customHeight="1" spans="1:1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>
        <f t="shared" si="2"/>
        <v>0</v>
      </c>
    </row>
    <row r="164" ht="20" customHeight="1" spans="1:1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>
        <f t="shared" si="2"/>
        <v>0</v>
      </c>
    </row>
    <row r="165" ht="20" customHeight="1" spans="1:1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>
        <f t="shared" si="2"/>
        <v>0</v>
      </c>
    </row>
    <row r="166" ht="20" customHeight="1" spans="1:1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>
        <f t="shared" si="2"/>
        <v>0</v>
      </c>
    </row>
    <row r="167" ht="20" customHeight="1" spans="1:1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>
        <f t="shared" si="2"/>
        <v>0</v>
      </c>
    </row>
    <row r="168" ht="20" customHeight="1" spans="1:1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>
        <f t="shared" si="2"/>
        <v>0</v>
      </c>
    </row>
    <row r="169" ht="20" customHeight="1" spans="1:1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>
        <f t="shared" si="2"/>
        <v>0</v>
      </c>
    </row>
    <row r="170" ht="20" customHeight="1" spans="1:1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>
        <f t="shared" si="2"/>
        <v>0</v>
      </c>
    </row>
    <row r="171" ht="20" customHeight="1" spans="1:1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>
        <f t="shared" si="2"/>
        <v>0</v>
      </c>
    </row>
    <row r="172" ht="20" customHeight="1" spans="1:1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>
        <f t="shared" si="2"/>
        <v>0</v>
      </c>
    </row>
    <row r="173" ht="20" customHeight="1" spans="1:1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>
        <f t="shared" si="2"/>
        <v>0</v>
      </c>
    </row>
    <row r="174" ht="20" customHeight="1" spans="1:1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>
        <f t="shared" si="2"/>
        <v>0</v>
      </c>
    </row>
    <row r="175" ht="20" customHeight="1" spans="1:1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>
        <f t="shared" si="2"/>
        <v>0</v>
      </c>
    </row>
    <row r="176" ht="20" customHeight="1" spans="1:1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>
        <f t="shared" si="2"/>
        <v>0</v>
      </c>
    </row>
    <row r="177" ht="20" customHeight="1" spans="1:1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>
        <f t="shared" si="2"/>
        <v>0</v>
      </c>
    </row>
    <row r="178" ht="20" customHeight="1" spans="1:1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>
        <f t="shared" si="2"/>
        <v>0</v>
      </c>
    </row>
    <row r="179" ht="20" customHeight="1" spans="1:1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>
        <f t="shared" si="2"/>
        <v>0</v>
      </c>
    </row>
    <row r="180" ht="20" customHeight="1" spans="1:1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>
        <f t="shared" si="2"/>
        <v>0</v>
      </c>
    </row>
    <row r="181" ht="20" customHeight="1" spans="1:1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>
        <f t="shared" si="2"/>
        <v>0</v>
      </c>
    </row>
    <row r="182" ht="20" customHeight="1" spans="1:1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>
        <f t="shared" si="2"/>
        <v>0</v>
      </c>
    </row>
    <row r="183" ht="20" customHeight="1" spans="1:1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>
        <f t="shared" si="2"/>
        <v>0</v>
      </c>
    </row>
    <row r="184" ht="20" customHeight="1" spans="1:1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>
        <f t="shared" si="2"/>
        <v>0</v>
      </c>
    </row>
    <row r="185" ht="20" customHeight="1" spans="1:1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>
        <f t="shared" si="2"/>
        <v>0</v>
      </c>
    </row>
    <row r="186" ht="20" customHeight="1" spans="1:1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>
        <f t="shared" si="2"/>
        <v>0</v>
      </c>
    </row>
    <row r="187" ht="20" customHeight="1" spans="1:1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>
        <f t="shared" si="2"/>
        <v>0</v>
      </c>
    </row>
    <row r="188" ht="20" customHeight="1" spans="1:1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>
        <f t="shared" si="2"/>
        <v>0</v>
      </c>
    </row>
    <row r="189" ht="20" customHeight="1" spans="1:1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>
        <f t="shared" si="2"/>
        <v>0</v>
      </c>
    </row>
    <row r="190" ht="20" customHeight="1" spans="1:1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>
        <f t="shared" si="2"/>
        <v>0</v>
      </c>
    </row>
    <row r="191" ht="20" customHeight="1" spans="1:1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>
        <f t="shared" si="2"/>
        <v>0</v>
      </c>
    </row>
    <row r="192" ht="20" customHeight="1" spans="1:1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>
        <f t="shared" si="2"/>
        <v>0</v>
      </c>
    </row>
    <row r="193" ht="20" customHeight="1" spans="1:1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>
        <f t="shared" si="2"/>
        <v>0</v>
      </c>
    </row>
    <row r="194" ht="20" customHeight="1" spans="1:1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>
        <f t="shared" si="2"/>
        <v>0</v>
      </c>
    </row>
    <row r="195" ht="20" customHeight="1" spans="1:1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>
        <f t="shared" si="2"/>
        <v>0</v>
      </c>
    </row>
    <row r="196" ht="20" customHeight="1" spans="1:1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>
        <f t="shared" ref="L196:L259" si="3">SUM(B196:K196)</f>
        <v>0</v>
      </c>
    </row>
    <row r="197" ht="20" customHeight="1" spans="1:1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>
        <f t="shared" si="3"/>
        <v>0</v>
      </c>
    </row>
    <row r="198" ht="20" customHeight="1" spans="1:1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>
        <f t="shared" si="3"/>
        <v>0</v>
      </c>
    </row>
    <row r="199" ht="20" customHeight="1" spans="1:1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>
        <f t="shared" si="3"/>
        <v>0</v>
      </c>
    </row>
    <row r="200" ht="20" customHeight="1" spans="1:1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>
        <f t="shared" si="3"/>
        <v>0</v>
      </c>
    </row>
    <row r="201" ht="20" customHeight="1" spans="1:1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>
        <f t="shared" si="3"/>
        <v>0</v>
      </c>
    </row>
    <row r="202" ht="20" customHeight="1" spans="1:1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>
        <f t="shared" si="3"/>
        <v>0</v>
      </c>
    </row>
    <row r="203" ht="20" customHeight="1" spans="1:1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>
        <f t="shared" si="3"/>
        <v>0</v>
      </c>
    </row>
    <row r="204" ht="20" customHeight="1" spans="1:1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>
        <f t="shared" si="3"/>
        <v>0</v>
      </c>
    </row>
    <row r="205" ht="20" customHeight="1" spans="1:1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>
        <f t="shared" si="3"/>
        <v>0</v>
      </c>
    </row>
    <row r="206" ht="20" customHeight="1" spans="1:1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>
        <f t="shared" si="3"/>
        <v>0</v>
      </c>
    </row>
    <row r="207" ht="20" customHeight="1" spans="1:1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>
        <f t="shared" si="3"/>
        <v>0</v>
      </c>
    </row>
    <row r="208" ht="20" customHeight="1" spans="1:1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>
        <f t="shared" si="3"/>
        <v>0</v>
      </c>
    </row>
    <row r="209" ht="20" customHeight="1" spans="1:1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>
        <f t="shared" si="3"/>
        <v>0</v>
      </c>
    </row>
    <row r="210" ht="20" customHeight="1" spans="1:1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>
        <f t="shared" si="3"/>
        <v>0</v>
      </c>
    </row>
    <row r="211" ht="20" customHeight="1" spans="1:1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>
        <f t="shared" si="3"/>
        <v>0</v>
      </c>
    </row>
    <row r="212" ht="20" customHeight="1" spans="1:1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>
        <f t="shared" si="3"/>
        <v>0</v>
      </c>
    </row>
    <row r="213" ht="20" customHeight="1" spans="1:1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>
        <f t="shared" si="3"/>
        <v>0</v>
      </c>
    </row>
    <row r="214" ht="20" customHeight="1" spans="1:1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>
        <f t="shared" si="3"/>
        <v>0</v>
      </c>
    </row>
    <row r="215" ht="20" customHeight="1" spans="1:1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>
        <f t="shared" si="3"/>
        <v>0</v>
      </c>
    </row>
    <row r="216" ht="20" customHeight="1" spans="1:1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>
        <f t="shared" si="3"/>
        <v>0</v>
      </c>
    </row>
    <row r="217" ht="20" customHeight="1" spans="1:1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>
        <f t="shared" si="3"/>
        <v>0</v>
      </c>
    </row>
    <row r="218" ht="20" customHeight="1" spans="1:1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>
        <f t="shared" si="3"/>
        <v>0</v>
      </c>
    </row>
    <row r="219" ht="20" customHeight="1" spans="1:1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>
        <f t="shared" si="3"/>
        <v>0</v>
      </c>
    </row>
    <row r="220" ht="20" customHeight="1" spans="1:1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>
        <f t="shared" si="3"/>
        <v>0</v>
      </c>
    </row>
    <row r="221" ht="20" customHeight="1" spans="1:1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>
        <f t="shared" si="3"/>
        <v>0</v>
      </c>
    </row>
    <row r="222" ht="20" customHeight="1" spans="1:1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>
        <f t="shared" si="3"/>
        <v>0</v>
      </c>
    </row>
    <row r="223" ht="20" customHeight="1" spans="1:1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>
        <f t="shared" si="3"/>
        <v>0</v>
      </c>
    </row>
    <row r="224" ht="20" customHeight="1" spans="1:1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>
        <f t="shared" si="3"/>
        <v>0</v>
      </c>
    </row>
    <row r="225" ht="20" customHeight="1" spans="1:1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>
        <f t="shared" si="3"/>
        <v>0</v>
      </c>
    </row>
    <row r="226" ht="20" customHeight="1" spans="1:1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>
        <f t="shared" si="3"/>
        <v>0</v>
      </c>
    </row>
    <row r="227" ht="20" customHeight="1" spans="1:1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>
        <f t="shared" si="3"/>
        <v>0</v>
      </c>
    </row>
    <row r="228" ht="20" customHeight="1" spans="1:1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>
        <f t="shared" si="3"/>
        <v>0</v>
      </c>
    </row>
    <row r="229" ht="20" customHeight="1" spans="1:1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>
        <f t="shared" si="3"/>
        <v>0</v>
      </c>
    </row>
    <row r="230" ht="20" customHeight="1" spans="1:1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>
        <f t="shared" si="3"/>
        <v>0</v>
      </c>
    </row>
    <row r="231" ht="20" customHeight="1" spans="1:1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>
        <f t="shared" si="3"/>
        <v>0</v>
      </c>
    </row>
    <row r="232" ht="20" customHeight="1" spans="1:1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>
        <f t="shared" si="3"/>
        <v>0</v>
      </c>
    </row>
    <row r="233" ht="20" customHeight="1" spans="1:1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>
        <f t="shared" si="3"/>
        <v>0</v>
      </c>
    </row>
    <row r="234" ht="20" customHeight="1" spans="1:1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>
        <f t="shared" si="3"/>
        <v>0</v>
      </c>
    </row>
    <row r="235" ht="20" customHeight="1" spans="1:1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>
        <f t="shared" si="3"/>
        <v>0</v>
      </c>
    </row>
    <row r="236" ht="20" customHeight="1" spans="1:1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>
        <f t="shared" si="3"/>
        <v>0</v>
      </c>
    </row>
    <row r="237" ht="20" customHeight="1" spans="1:1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>
        <f t="shared" si="3"/>
        <v>0</v>
      </c>
    </row>
    <row r="238" ht="20" customHeight="1" spans="1:1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>
        <f t="shared" si="3"/>
        <v>0</v>
      </c>
    </row>
    <row r="239" ht="20" customHeight="1" spans="1:1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>
        <f t="shared" si="3"/>
        <v>0</v>
      </c>
    </row>
    <row r="240" ht="20" customHeight="1" spans="1:1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>
        <f t="shared" si="3"/>
        <v>0</v>
      </c>
    </row>
    <row r="241" ht="20" customHeight="1" spans="1:1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>
        <f t="shared" si="3"/>
        <v>0</v>
      </c>
    </row>
    <row r="242" ht="20" customHeight="1" spans="1:1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>
        <f t="shared" si="3"/>
        <v>0</v>
      </c>
    </row>
    <row r="243" ht="20" customHeight="1" spans="1:1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>
        <f t="shared" si="3"/>
        <v>0</v>
      </c>
    </row>
    <row r="244" ht="20" customHeight="1" spans="1:1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>
        <f t="shared" si="3"/>
        <v>0</v>
      </c>
    </row>
    <row r="245" ht="20" customHeight="1" spans="1:1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>
        <f t="shared" si="3"/>
        <v>0</v>
      </c>
    </row>
    <row r="246" ht="20" customHeight="1" spans="1:1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>
        <f t="shared" si="3"/>
        <v>0</v>
      </c>
    </row>
    <row r="247" ht="20" customHeight="1" spans="1:1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>
        <f t="shared" si="3"/>
        <v>0</v>
      </c>
    </row>
    <row r="248" ht="20" customHeight="1" spans="1:1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>
        <f t="shared" si="3"/>
        <v>0</v>
      </c>
    </row>
    <row r="249" ht="20" customHeight="1" spans="1:1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>
        <f t="shared" si="3"/>
        <v>0</v>
      </c>
    </row>
    <row r="250" ht="20" customHeight="1" spans="1:1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>
        <f t="shared" si="3"/>
        <v>0</v>
      </c>
    </row>
    <row r="251" ht="20" customHeight="1" spans="1:1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>
        <f t="shared" si="3"/>
        <v>0</v>
      </c>
    </row>
    <row r="252" ht="20" customHeight="1" spans="1:1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>
        <f t="shared" si="3"/>
        <v>0</v>
      </c>
    </row>
    <row r="253" ht="20" customHeight="1" spans="1:1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>
        <f t="shared" si="3"/>
        <v>0</v>
      </c>
    </row>
    <row r="254" ht="20" customHeight="1" spans="1:1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>
        <f t="shared" si="3"/>
        <v>0</v>
      </c>
    </row>
    <row r="255" ht="20" customHeight="1" spans="1:1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>
        <f t="shared" si="3"/>
        <v>0</v>
      </c>
    </row>
    <row r="256" ht="20" customHeight="1" spans="1:1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>
        <f t="shared" si="3"/>
        <v>0</v>
      </c>
    </row>
    <row r="257" ht="20" customHeight="1" spans="1:1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>
        <f t="shared" si="3"/>
        <v>0</v>
      </c>
    </row>
    <row r="258" ht="20" customHeight="1" spans="1:1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>
        <f t="shared" si="3"/>
        <v>0</v>
      </c>
    </row>
    <row r="259" ht="20" customHeight="1" spans="1:1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>
        <f t="shared" si="3"/>
        <v>0</v>
      </c>
    </row>
    <row r="260" ht="20" customHeight="1" spans="1:1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>
        <f t="shared" ref="L260:L323" si="4">SUM(B260:K260)</f>
        <v>0</v>
      </c>
    </row>
    <row r="261" ht="20" customHeight="1" spans="1:1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>
        <f t="shared" si="4"/>
        <v>0</v>
      </c>
    </row>
    <row r="262" ht="20" customHeight="1" spans="1:1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>
        <f t="shared" si="4"/>
        <v>0</v>
      </c>
    </row>
    <row r="263" ht="20" customHeight="1" spans="1:1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>
        <f t="shared" si="4"/>
        <v>0</v>
      </c>
    </row>
    <row r="264" ht="20" customHeight="1" spans="1:1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>
        <f t="shared" si="4"/>
        <v>0</v>
      </c>
    </row>
    <row r="265" ht="20" customHeight="1" spans="1:1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>
        <f t="shared" si="4"/>
        <v>0</v>
      </c>
    </row>
    <row r="266" ht="20" customHeight="1" spans="1:1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>
        <f t="shared" si="4"/>
        <v>0</v>
      </c>
    </row>
    <row r="267" ht="20" customHeight="1" spans="1:1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>
        <f t="shared" si="4"/>
        <v>0</v>
      </c>
    </row>
    <row r="268" ht="20" customHeight="1" spans="1:1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>
        <f t="shared" si="4"/>
        <v>0</v>
      </c>
    </row>
    <row r="269" ht="20" customHeight="1" spans="1:1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>
        <f t="shared" si="4"/>
        <v>0</v>
      </c>
    </row>
    <row r="270" ht="20" customHeight="1" spans="1:1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>
        <f t="shared" si="4"/>
        <v>0</v>
      </c>
    </row>
    <row r="271" ht="20" customHeight="1" spans="1:1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>
        <f t="shared" si="4"/>
        <v>0</v>
      </c>
    </row>
    <row r="272" ht="20" customHeight="1" spans="1:1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>
        <f t="shared" si="4"/>
        <v>0</v>
      </c>
    </row>
    <row r="273" ht="20" customHeight="1" spans="1:1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>
        <f t="shared" si="4"/>
        <v>0</v>
      </c>
    </row>
    <row r="274" ht="20" customHeight="1" spans="1:1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>
        <f t="shared" si="4"/>
        <v>0</v>
      </c>
    </row>
    <row r="275" ht="20" customHeight="1" spans="1:1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>
        <f t="shared" si="4"/>
        <v>0</v>
      </c>
    </row>
    <row r="276" ht="20" customHeight="1" spans="1:1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>
        <f t="shared" si="4"/>
        <v>0</v>
      </c>
    </row>
    <row r="277" ht="20" customHeight="1" spans="1:1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>
        <f t="shared" si="4"/>
        <v>0</v>
      </c>
    </row>
    <row r="278" ht="20" customHeight="1" spans="1:1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>
        <f t="shared" si="4"/>
        <v>0</v>
      </c>
    </row>
    <row r="279" ht="20" customHeight="1" spans="1:1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>
        <f t="shared" si="4"/>
        <v>0</v>
      </c>
    </row>
    <row r="280" ht="20" customHeight="1" spans="1:1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>
        <f t="shared" si="4"/>
        <v>0</v>
      </c>
    </row>
    <row r="281" ht="20" customHeight="1" spans="1:1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>
        <f t="shared" si="4"/>
        <v>0</v>
      </c>
    </row>
    <row r="282" ht="20" customHeight="1" spans="1:1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>
        <f t="shared" si="4"/>
        <v>0</v>
      </c>
    </row>
    <row r="283" ht="20" customHeight="1" spans="1:1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>
        <f t="shared" si="4"/>
        <v>0</v>
      </c>
    </row>
    <row r="284" ht="20" customHeight="1" spans="1:1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>
        <f t="shared" si="4"/>
        <v>0</v>
      </c>
    </row>
    <row r="285" ht="20" customHeight="1" spans="1:1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>
        <f t="shared" si="4"/>
        <v>0</v>
      </c>
    </row>
    <row r="286" ht="20" customHeight="1" spans="1:1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>
        <f t="shared" si="4"/>
        <v>0</v>
      </c>
    </row>
    <row r="287" ht="20" customHeight="1" spans="1:1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>
        <f t="shared" si="4"/>
        <v>0</v>
      </c>
    </row>
    <row r="288" ht="20" customHeight="1" spans="1:1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>
        <f t="shared" si="4"/>
        <v>0</v>
      </c>
    </row>
    <row r="289" ht="20" customHeight="1" spans="1:1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>
        <f t="shared" si="4"/>
        <v>0</v>
      </c>
    </row>
    <row r="290" ht="20" customHeight="1" spans="1:1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>
        <f t="shared" si="4"/>
        <v>0</v>
      </c>
    </row>
    <row r="291" ht="20" customHeight="1" spans="1:1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>
        <f t="shared" si="4"/>
        <v>0</v>
      </c>
    </row>
    <row r="292" ht="20" customHeight="1" spans="1:1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>
        <f t="shared" si="4"/>
        <v>0</v>
      </c>
    </row>
    <row r="293" ht="20" customHeight="1" spans="1:1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>
        <f t="shared" si="4"/>
        <v>0</v>
      </c>
    </row>
    <row r="294" ht="20" customHeight="1" spans="1:1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>
        <f t="shared" si="4"/>
        <v>0</v>
      </c>
    </row>
    <row r="295" ht="20" customHeight="1" spans="1:1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>
        <f t="shared" si="4"/>
        <v>0</v>
      </c>
    </row>
    <row r="296" ht="20" customHeight="1" spans="1:1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>
        <f t="shared" si="4"/>
        <v>0</v>
      </c>
    </row>
    <row r="297" ht="20" customHeight="1" spans="1:1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>
        <f t="shared" si="4"/>
        <v>0</v>
      </c>
    </row>
    <row r="298" ht="20" customHeight="1" spans="1:1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>
        <f t="shared" si="4"/>
        <v>0</v>
      </c>
    </row>
    <row r="299" ht="20" customHeight="1" spans="1:1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>
        <f t="shared" si="4"/>
        <v>0</v>
      </c>
    </row>
    <row r="300" ht="20" customHeight="1" spans="1:1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>
        <f t="shared" si="4"/>
        <v>0</v>
      </c>
    </row>
    <row r="301" ht="20" customHeight="1" spans="1:1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>
        <f t="shared" si="4"/>
        <v>0</v>
      </c>
    </row>
    <row r="302" ht="20" customHeight="1" spans="1:1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>
        <f t="shared" si="4"/>
        <v>0</v>
      </c>
    </row>
    <row r="303" ht="20" customHeight="1" spans="1:1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>
        <f t="shared" si="4"/>
        <v>0</v>
      </c>
    </row>
    <row r="304" ht="20" customHeight="1" spans="1:1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>
        <f t="shared" si="4"/>
        <v>0</v>
      </c>
    </row>
    <row r="305" ht="20" customHeight="1" spans="1:1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>
        <f t="shared" si="4"/>
        <v>0</v>
      </c>
    </row>
    <row r="306" ht="20" customHeight="1" spans="1:1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>
        <f t="shared" si="4"/>
        <v>0</v>
      </c>
    </row>
    <row r="307" ht="20" customHeight="1" spans="1:1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>
        <f t="shared" si="4"/>
        <v>0</v>
      </c>
    </row>
    <row r="308" ht="20" customHeight="1" spans="1:1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>
        <f t="shared" si="4"/>
        <v>0</v>
      </c>
    </row>
    <row r="309" ht="20" customHeight="1" spans="1:1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>
        <f t="shared" si="4"/>
        <v>0</v>
      </c>
    </row>
    <row r="310" ht="20" customHeight="1" spans="1:1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>
        <f t="shared" si="4"/>
        <v>0</v>
      </c>
    </row>
    <row r="311" ht="20" customHeight="1" spans="1:1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>
        <f t="shared" si="4"/>
        <v>0</v>
      </c>
    </row>
    <row r="312" ht="20" customHeight="1" spans="1: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>
        <f t="shared" si="4"/>
        <v>0</v>
      </c>
    </row>
    <row r="313" ht="20" customHeight="1" spans="1:1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>
        <f t="shared" si="4"/>
        <v>0</v>
      </c>
    </row>
    <row r="314" ht="20" customHeight="1" spans="1:1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>
        <f t="shared" si="4"/>
        <v>0</v>
      </c>
    </row>
    <row r="315" ht="20" customHeight="1" spans="1:1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>
        <f t="shared" si="4"/>
        <v>0</v>
      </c>
    </row>
    <row r="316" ht="20" customHeight="1" spans="1:1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>
        <f t="shared" si="4"/>
        <v>0</v>
      </c>
    </row>
    <row r="317" ht="20" customHeight="1" spans="1:1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>
        <f t="shared" si="4"/>
        <v>0</v>
      </c>
    </row>
    <row r="318" ht="20" customHeight="1" spans="1:1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>
        <f t="shared" si="4"/>
        <v>0</v>
      </c>
    </row>
    <row r="319" ht="20" customHeight="1" spans="1:1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>
        <f t="shared" si="4"/>
        <v>0</v>
      </c>
    </row>
    <row r="320" ht="20" customHeight="1" spans="1:1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>
        <f t="shared" si="4"/>
        <v>0</v>
      </c>
    </row>
    <row r="321" ht="20" customHeight="1" spans="1:1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>
        <f t="shared" si="4"/>
        <v>0</v>
      </c>
    </row>
    <row r="322" ht="20" customHeight="1" spans="1:1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>
        <f t="shared" si="4"/>
        <v>0</v>
      </c>
    </row>
    <row r="323" ht="20" customHeight="1" spans="1:1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>
        <f t="shared" si="4"/>
        <v>0</v>
      </c>
    </row>
    <row r="324" ht="20" customHeight="1" spans="1:1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>
        <f t="shared" ref="L324:L387" si="5">SUM(B324:K324)</f>
        <v>0</v>
      </c>
    </row>
    <row r="325" ht="20" customHeight="1" spans="1:1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>
        <f t="shared" si="5"/>
        <v>0</v>
      </c>
    </row>
    <row r="326" ht="20" customHeight="1" spans="1:1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>
        <f t="shared" si="5"/>
        <v>0</v>
      </c>
    </row>
    <row r="327" ht="20" customHeight="1" spans="1:1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>
        <f t="shared" si="5"/>
        <v>0</v>
      </c>
    </row>
    <row r="328" ht="20" customHeight="1" spans="1:1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>
        <f t="shared" si="5"/>
        <v>0</v>
      </c>
    </row>
    <row r="329" ht="20" customHeight="1" spans="1:1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>
        <f t="shared" si="5"/>
        <v>0</v>
      </c>
    </row>
    <row r="330" ht="20" customHeight="1" spans="1:1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>
        <f t="shared" si="5"/>
        <v>0</v>
      </c>
    </row>
    <row r="331" ht="20" customHeight="1" spans="1:1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>
        <f t="shared" si="5"/>
        <v>0</v>
      </c>
    </row>
    <row r="332" ht="20" customHeight="1" spans="1:1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>
        <f t="shared" si="5"/>
        <v>0</v>
      </c>
    </row>
    <row r="333" ht="20" customHeight="1" spans="1:1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>
        <f t="shared" si="5"/>
        <v>0</v>
      </c>
    </row>
    <row r="334" ht="20" customHeight="1" spans="1:1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>
        <f t="shared" si="5"/>
        <v>0</v>
      </c>
    </row>
    <row r="335" ht="20" customHeight="1" spans="1:1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>
        <f t="shared" si="5"/>
        <v>0</v>
      </c>
    </row>
    <row r="336" ht="20" customHeight="1" spans="1:1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>
        <f t="shared" si="5"/>
        <v>0</v>
      </c>
    </row>
    <row r="337" ht="20" customHeight="1" spans="1:1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>
        <f t="shared" si="5"/>
        <v>0</v>
      </c>
    </row>
    <row r="338" ht="20" customHeight="1" spans="1:1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>
        <f t="shared" si="5"/>
        <v>0</v>
      </c>
    </row>
    <row r="339" ht="20" customHeight="1" spans="1:1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>
        <f t="shared" si="5"/>
        <v>0</v>
      </c>
    </row>
    <row r="340" ht="20" customHeight="1" spans="1:1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>
        <f t="shared" si="5"/>
        <v>0</v>
      </c>
    </row>
    <row r="341" ht="20" customHeight="1" spans="1:1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>
        <f t="shared" si="5"/>
        <v>0</v>
      </c>
    </row>
    <row r="342" ht="20" customHeight="1" spans="1:1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>
        <f t="shared" si="5"/>
        <v>0</v>
      </c>
    </row>
    <row r="343" ht="20" customHeight="1" spans="1:1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>
        <f t="shared" si="5"/>
        <v>0</v>
      </c>
    </row>
    <row r="344" ht="20" customHeight="1" spans="1:1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>
        <f t="shared" si="5"/>
        <v>0</v>
      </c>
    </row>
    <row r="345" ht="20" customHeight="1" spans="1:1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>
        <f t="shared" si="5"/>
        <v>0</v>
      </c>
    </row>
    <row r="346" ht="20" customHeight="1" spans="1:1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>
        <f t="shared" si="5"/>
        <v>0</v>
      </c>
    </row>
    <row r="347" ht="20" customHeight="1" spans="1:1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>
        <f t="shared" si="5"/>
        <v>0</v>
      </c>
    </row>
    <row r="348" ht="20" customHeight="1" spans="1:1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>
        <f t="shared" si="5"/>
        <v>0</v>
      </c>
    </row>
    <row r="349" ht="20" customHeight="1" spans="1:1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>
        <f t="shared" si="5"/>
        <v>0</v>
      </c>
    </row>
    <row r="350" ht="20" customHeight="1" spans="1:1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>
        <f t="shared" si="5"/>
        <v>0</v>
      </c>
    </row>
    <row r="351" ht="20" customHeight="1" spans="1:1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>
        <f t="shared" si="5"/>
        <v>0</v>
      </c>
    </row>
    <row r="352" ht="20" customHeight="1" spans="1:1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>
        <f t="shared" si="5"/>
        <v>0</v>
      </c>
    </row>
    <row r="353" ht="20" customHeight="1" spans="1:1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>
        <f t="shared" si="5"/>
        <v>0</v>
      </c>
    </row>
    <row r="354" ht="20" customHeight="1" spans="1:1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>
        <f t="shared" si="5"/>
        <v>0</v>
      </c>
    </row>
    <row r="355" ht="20" customHeight="1" spans="1:1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>
        <f t="shared" si="5"/>
        <v>0</v>
      </c>
    </row>
    <row r="356" ht="20" customHeight="1" spans="1:1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>
        <f t="shared" si="5"/>
        <v>0</v>
      </c>
    </row>
    <row r="357" ht="20" customHeight="1" spans="1:1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>
        <f t="shared" si="5"/>
        <v>0</v>
      </c>
    </row>
    <row r="358" ht="20" customHeight="1" spans="1:1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>
        <f t="shared" si="5"/>
        <v>0</v>
      </c>
    </row>
    <row r="359" ht="20" customHeight="1" spans="1:1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>
        <f t="shared" si="5"/>
        <v>0</v>
      </c>
    </row>
    <row r="360" ht="20" customHeight="1" spans="1:1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>
        <f t="shared" si="5"/>
        <v>0</v>
      </c>
    </row>
    <row r="361" ht="20" customHeight="1" spans="1:1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>
        <f t="shared" si="5"/>
        <v>0</v>
      </c>
    </row>
    <row r="362" ht="20" customHeight="1" spans="1:1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>
        <f t="shared" si="5"/>
        <v>0</v>
      </c>
    </row>
    <row r="363" ht="20" customHeight="1" spans="1:1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>
        <f t="shared" si="5"/>
        <v>0</v>
      </c>
    </row>
    <row r="364" ht="20" customHeight="1" spans="1:1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>
        <f t="shared" si="5"/>
        <v>0</v>
      </c>
    </row>
    <row r="365" ht="20" customHeight="1" spans="1:1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>
        <f t="shared" si="5"/>
        <v>0</v>
      </c>
    </row>
    <row r="366" ht="20" customHeight="1" spans="1:1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>
        <f t="shared" si="5"/>
        <v>0</v>
      </c>
    </row>
    <row r="367" ht="20" customHeight="1" spans="1:1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>
        <f t="shared" si="5"/>
        <v>0</v>
      </c>
    </row>
    <row r="368" ht="20" customHeight="1" spans="1:1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>
        <f t="shared" si="5"/>
        <v>0</v>
      </c>
    </row>
    <row r="369" ht="20" customHeight="1" spans="1:1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>
        <f t="shared" si="5"/>
        <v>0</v>
      </c>
    </row>
    <row r="370" ht="20" customHeight="1" spans="1:1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>
        <f t="shared" si="5"/>
        <v>0</v>
      </c>
    </row>
    <row r="371" ht="20" customHeight="1" spans="1:1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>
        <f t="shared" si="5"/>
        <v>0</v>
      </c>
    </row>
    <row r="372" ht="20" customHeight="1" spans="1:1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>
        <f t="shared" si="5"/>
        <v>0</v>
      </c>
    </row>
    <row r="373" ht="20" customHeight="1" spans="1:1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>
        <f t="shared" si="5"/>
        <v>0</v>
      </c>
    </row>
    <row r="374" ht="20" customHeight="1" spans="1:1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>
        <f t="shared" si="5"/>
        <v>0</v>
      </c>
    </row>
    <row r="375" ht="20" customHeight="1" spans="1:1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>
        <f t="shared" si="5"/>
        <v>0</v>
      </c>
    </row>
    <row r="376" ht="20" customHeight="1" spans="1:1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>
        <f t="shared" si="5"/>
        <v>0</v>
      </c>
    </row>
    <row r="377" ht="20" customHeight="1" spans="1:1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>
        <f t="shared" si="5"/>
        <v>0</v>
      </c>
    </row>
    <row r="378" ht="20" customHeight="1" spans="1:1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>
        <f t="shared" si="5"/>
        <v>0</v>
      </c>
    </row>
    <row r="379" ht="20" customHeight="1" spans="1:1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>
        <f t="shared" si="5"/>
        <v>0</v>
      </c>
    </row>
    <row r="380" ht="20" customHeight="1" spans="1:1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>
        <f t="shared" si="5"/>
        <v>0</v>
      </c>
    </row>
    <row r="381" ht="20" customHeight="1" spans="1:1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>
        <f t="shared" si="5"/>
        <v>0</v>
      </c>
    </row>
    <row r="382" ht="20" customHeight="1" spans="1:1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>
        <f t="shared" si="5"/>
        <v>0</v>
      </c>
    </row>
    <row r="383" ht="20" customHeight="1" spans="1:1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>
        <f t="shared" si="5"/>
        <v>0</v>
      </c>
    </row>
    <row r="384" ht="20" customHeight="1" spans="1:12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>
        <f t="shared" si="5"/>
        <v>0</v>
      </c>
    </row>
    <row r="385" ht="20" customHeight="1" spans="1:1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>
        <f t="shared" si="5"/>
        <v>0</v>
      </c>
    </row>
    <row r="386" ht="20" customHeight="1" spans="1:12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>
        <f t="shared" si="5"/>
        <v>0</v>
      </c>
    </row>
    <row r="387" ht="20" customHeight="1" spans="1:1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>
        <f t="shared" si="5"/>
        <v>0</v>
      </c>
    </row>
    <row r="388" ht="20" customHeight="1" spans="1:12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>
        <f t="shared" ref="L388:L451" si="6">SUM(B388:K388)</f>
        <v>0</v>
      </c>
    </row>
    <row r="389" ht="20" customHeight="1" spans="1:1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>
        <f t="shared" si="6"/>
        <v>0</v>
      </c>
    </row>
    <row r="390" ht="20" customHeight="1" spans="1:1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>
        <f t="shared" si="6"/>
        <v>0</v>
      </c>
    </row>
    <row r="391" ht="20" customHeight="1" spans="1:1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>
        <f t="shared" si="6"/>
        <v>0</v>
      </c>
    </row>
    <row r="392" ht="20" customHeight="1" spans="1:1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>
        <f t="shared" si="6"/>
        <v>0</v>
      </c>
    </row>
    <row r="393" ht="20" customHeight="1" spans="1:1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>
        <f t="shared" si="6"/>
        <v>0</v>
      </c>
    </row>
    <row r="394" ht="20" customHeight="1" spans="1:1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>
        <f t="shared" si="6"/>
        <v>0</v>
      </c>
    </row>
    <row r="395" ht="20" customHeight="1" spans="1:1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>
        <f t="shared" si="6"/>
        <v>0</v>
      </c>
    </row>
    <row r="396" ht="20" customHeight="1" spans="1:1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>
        <f t="shared" si="6"/>
        <v>0</v>
      </c>
    </row>
    <row r="397" ht="20" customHeight="1" spans="1:1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>
        <f t="shared" si="6"/>
        <v>0</v>
      </c>
    </row>
    <row r="398" ht="20" customHeight="1" spans="1:1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>
        <f t="shared" si="6"/>
        <v>0</v>
      </c>
    </row>
    <row r="399" ht="20" customHeight="1" spans="1:1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>
        <f t="shared" si="6"/>
        <v>0</v>
      </c>
    </row>
    <row r="400" ht="20" customHeight="1" spans="1:1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>
        <f t="shared" si="6"/>
        <v>0</v>
      </c>
    </row>
    <row r="401" ht="20" customHeight="1" spans="1:1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>
        <f t="shared" si="6"/>
        <v>0</v>
      </c>
    </row>
    <row r="402" ht="20" customHeight="1" spans="1:1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>
        <f t="shared" si="6"/>
        <v>0</v>
      </c>
    </row>
    <row r="403" ht="20" customHeight="1" spans="1:1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>
        <f t="shared" si="6"/>
        <v>0</v>
      </c>
    </row>
    <row r="404" ht="20" customHeight="1" spans="1:1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>
        <f t="shared" si="6"/>
        <v>0</v>
      </c>
    </row>
    <row r="405" ht="20" customHeight="1" spans="1:1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>
        <f t="shared" si="6"/>
        <v>0</v>
      </c>
    </row>
    <row r="406" ht="20" customHeight="1" spans="1:1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>
        <f t="shared" si="6"/>
        <v>0</v>
      </c>
    </row>
    <row r="407" ht="20" customHeight="1" spans="1:1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>
        <f t="shared" si="6"/>
        <v>0</v>
      </c>
    </row>
    <row r="408" ht="20" customHeight="1" spans="1:1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>
        <f t="shared" si="6"/>
        <v>0</v>
      </c>
    </row>
    <row r="409" ht="20" customHeight="1" spans="1:1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>
        <f t="shared" si="6"/>
        <v>0</v>
      </c>
    </row>
    <row r="410" ht="20" customHeight="1" spans="1:1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>
        <f t="shared" si="6"/>
        <v>0</v>
      </c>
    </row>
    <row r="411" ht="20" customHeight="1" spans="1:1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>
        <f t="shared" si="6"/>
        <v>0</v>
      </c>
    </row>
    <row r="412" ht="20" customHeight="1" spans="1: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>
        <f t="shared" si="6"/>
        <v>0</v>
      </c>
    </row>
    <row r="413" ht="20" customHeight="1" spans="1:1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>
        <f t="shared" si="6"/>
        <v>0</v>
      </c>
    </row>
    <row r="414" ht="20" customHeight="1" spans="1:1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>
        <f t="shared" si="6"/>
        <v>0</v>
      </c>
    </row>
    <row r="415" ht="20" customHeight="1" spans="1:1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>
        <f t="shared" si="6"/>
        <v>0</v>
      </c>
    </row>
    <row r="416" ht="20" customHeight="1" spans="1:1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>
        <f t="shared" si="6"/>
        <v>0</v>
      </c>
    </row>
    <row r="417" ht="20" customHeight="1" spans="1:1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>
        <f t="shared" si="6"/>
        <v>0</v>
      </c>
    </row>
    <row r="418" ht="20" customHeight="1" spans="1:1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>
        <f t="shared" si="6"/>
        <v>0</v>
      </c>
    </row>
    <row r="419" ht="20" customHeight="1" spans="1:1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>
        <f t="shared" si="6"/>
        <v>0</v>
      </c>
    </row>
    <row r="420" ht="20" customHeight="1" spans="1:1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>
        <f t="shared" si="6"/>
        <v>0</v>
      </c>
    </row>
    <row r="421" ht="20" customHeight="1" spans="1:1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>
        <f t="shared" si="6"/>
        <v>0</v>
      </c>
    </row>
    <row r="422" ht="20" customHeight="1" spans="1:1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>
        <f t="shared" si="6"/>
        <v>0</v>
      </c>
    </row>
    <row r="423" ht="20" customHeight="1" spans="1:1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>
        <f t="shared" si="6"/>
        <v>0</v>
      </c>
    </row>
    <row r="424" ht="20" customHeight="1" spans="1:1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>
        <f t="shared" si="6"/>
        <v>0</v>
      </c>
    </row>
    <row r="425" ht="20" customHeight="1" spans="1:1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>
        <f t="shared" si="6"/>
        <v>0</v>
      </c>
    </row>
    <row r="426" ht="20" customHeight="1" spans="1:1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>
        <f t="shared" si="6"/>
        <v>0</v>
      </c>
    </row>
    <row r="427" ht="20" customHeight="1" spans="1:1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>
        <f t="shared" si="6"/>
        <v>0</v>
      </c>
    </row>
    <row r="428" ht="20" customHeight="1" spans="1:1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>
        <f t="shared" si="6"/>
        <v>0</v>
      </c>
    </row>
    <row r="429" ht="20" customHeight="1" spans="1:1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>
        <f t="shared" si="6"/>
        <v>0</v>
      </c>
    </row>
    <row r="430" ht="20" customHeight="1" spans="1:1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>
        <f t="shared" si="6"/>
        <v>0</v>
      </c>
    </row>
    <row r="431" ht="20" customHeight="1" spans="1:1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>
        <f t="shared" si="6"/>
        <v>0</v>
      </c>
    </row>
    <row r="432" ht="20" customHeight="1" spans="1:1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>
        <f t="shared" si="6"/>
        <v>0</v>
      </c>
    </row>
    <row r="433" ht="20" customHeight="1" spans="1:1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>
        <f t="shared" si="6"/>
        <v>0</v>
      </c>
    </row>
    <row r="434" ht="20" customHeight="1" spans="1:1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>
        <f t="shared" si="6"/>
        <v>0</v>
      </c>
    </row>
    <row r="435" ht="20" customHeight="1" spans="1:1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>
        <f t="shared" si="6"/>
        <v>0</v>
      </c>
    </row>
    <row r="436" ht="20" customHeight="1" spans="1:1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>
        <f t="shared" si="6"/>
        <v>0</v>
      </c>
    </row>
    <row r="437" ht="20" customHeight="1" spans="1:1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>
        <f t="shared" si="6"/>
        <v>0</v>
      </c>
    </row>
    <row r="438" ht="20" customHeight="1" spans="1:1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>
        <f t="shared" si="6"/>
        <v>0</v>
      </c>
    </row>
    <row r="439" ht="20" customHeight="1" spans="1:1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>
        <f t="shared" si="6"/>
        <v>0</v>
      </c>
    </row>
    <row r="440" ht="20" customHeight="1" spans="1:1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>
        <f t="shared" si="6"/>
        <v>0</v>
      </c>
    </row>
    <row r="441" ht="20" customHeight="1" spans="1:1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>
        <f t="shared" si="6"/>
        <v>0</v>
      </c>
    </row>
    <row r="442" ht="20" customHeight="1" spans="1:1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>
        <f t="shared" si="6"/>
        <v>0</v>
      </c>
    </row>
    <row r="443" ht="20" customHeight="1" spans="1:1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>
        <f t="shared" si="6"/>
        <v>0</v>
      </c>
    </row>
    <row r="444" ht="20" customHeight="1" spans="1:1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>
        <f t="shared" si="6"/>
        <v>0</v>
      </c>
    </row>
    <row r="445" ht="20" customHeight="1" spans="1:1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>
        <f t="shared" si="6"/>
        <v>0</v>
      </c>
    </row>
    <row r="446" ht="20" customHeight="1" spans="1:1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>
        <f t="shared" si="6"/>
        <v>0</v>
      </c>
    </row>
    <row r="447" ht="20" customHeight="1" spans="1:1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>
        <f t="shared" si="6"/>
        <v>0</v>
      </c>
    </row>
    <row r="448" ht="20" customHeight="1" spans="1:1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>
        <f t="shared" si="6"/>
        <v>0</v>
      </c>
    </row>
    <row r="449" ht="20" customHeight="1" spans="1:1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>
        <f t="shared" si="6"/>
        <v>0</v>
      </c>
    </row>
    <row r="450" ht="20" customHeight="1" spans="1:1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>
        <f t="shared" si="6"/>
        <v>0</v>
      </c>
    </row>
    <row r="451" ht="20" customHeight="1" spans="1:1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>
        <f t="shared" si="6"/>
        <v>0</v>
      </c>
    </row>
    <row r="452" ht="20" customHeight="1" spans="1:1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>
        <f t="shared" ref="L452:L500" si="7">SUM(B452:K452)</f>
        <v>0</v>
      </c>
    </row>
    <row r="453" ht="20" customHeight="1" spans="1:1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>
        <f t="shared" si="7"/>
        <v>0</v>
      </c>
    </row>
    <row r="454" ht="20" customHeight="1" spans="1:1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>
        <f t="shared" si="7"/>
        <v>0</v>
      </c>
    </row>
    <row r="455" ht="20" customHeight="1" spans="1:1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>
        <f t="shared" si="7"/>
        <v>0</v>
      </c>
    </row>
    <row r="456" ht="20" customHeight="1" spans="1:1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>
        <f t="shared" si="7"/>
        <v>0</v>
      </c>
    </row>
    <row r="457" ht="20" customHeight="1" spans="1:1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>
        <f t="shared" si="7"/>
        <v>0</v>
      </c>
    </row>
    <row r="458" ht="20" customHeight="1" spans="1:1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>
        <f t="shared" si="7"/>
        <v>0</v>
      </c>
    </row>
    <row r="459" ht="20" customHeight="1" spans="1:1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>
        <f t="shared" si="7"/>
        <v>0</v>
      </c>
    </row>
    <row r="460" ht="20" customHeight="1" spans="1:1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>
        <f t="shared" si="7"/>
        <v>0</v>
      </c>
    </row>
    <row r="461" ht="20" customHeight="1" spans="1:1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>
        <f t="shared" si="7"/>
        <v>0</v>
      </c>
    </row>
    <row r="462" ht="20" customHeight="1" spans="1:1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>
        <f t="shared" si="7"/>
        <v>0</v>
      </c>
    </row>
    <row r="463" ht="20" customHeight="1" spans="1:1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>
        <f t="shared" si="7"/>
        <v>0</v>
      </c>
    </row>
    <row r="464" ht="20" customHeight="1" spans="1:1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>
        <f t="shared" si="7"/>
        <v>0</v>
      </c>
    </row>
    <row r="465" ht="20" customHeight="1" spans="1:1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>
        <f t="shared" si="7"/>
        <v>0</v>
      </c>
    </row>
    <row r="466" ht="20" customHeight="1" spans="1:1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>
        <f t="shared" si="7"/>
        <v>0</v>
      </c>
    </row>
    <row r="467" ht="20" customHeight="1" spans="1:1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>
        <f t="shared" si="7"/>
        <v>0</v>
      </c>
    </row>
    <row r="468" ht="20" customHeight="1" spans="1:1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>
        <f t="shared" si="7"/>
        <v>0</v>
      </c>
    </row>
    <row r="469" ht="20" customHeight="1" spans="1:1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>
        <f t="shared" si="7"/>
        <v>0</v>
      </c>
    </row>
    <row r="470" ht="20" customHeight="1" spans="1:1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>
        <f t="shared" si="7"/>
        <v>0</v>
      </c>
    </row>
    <row r="471" ht="20" customHeight="1" spans="1:1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>
        <f t="shared" si="7"/>
        <v>0</v>
      </c>
    </row>
    <row r="472" ht="20" customHeight="1" spans="1:1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>
        <f t="shared" si="7"/>
        <v>0</v>
      </c>
    </row>
    <row r="473" ht="20" customHeight="1" spans="1:1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>
        <f t="shared" si="7"/>
        <v>0</v>
      </c>
    </row>
    <row r="474" ht="20" customHeight="1" spans="1:1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>
        <f t="shared" si="7"/>
        <v>0</v>
      </c>
    </row>
    <row r="475" ht="20" customHeight="1" spans="1:1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>
        <f t="shared" si="7"/>
        <v>0</v>
      </c>
    </row>
    <row r="476" ht="20" customHeight="1" spans="1:1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>
        <f t="shared" si="7"/>
        <v>0</v>
      </c>
    </row>
    <row r="477" ht="20" customHeight="1" spans="1:1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>
        <f t="shared" si="7"/>
        <v>0</v>
      </c>
    </row>
    <row r="478" ht="20" customHeight="1" spans="1:1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>
        <f t="shared" si="7"/>
        <v>0</v>
      </c>
    </row>
    <row r="479" ht="20" customHeight="1" spans="1:1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>
        <f t="shared" si="7"/>
        <v>0</v>
      </c>
    </row>
    <row r="480" ht="20" customHeight="1" spans="1:1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>
        <f t="shared" si="7"/>
        <v>0</v>
      </c>
    </row>
    <row r="481" ht="20" customHeight="1" spans="1:1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>
        <f t="shared" si="7"/>
        <v>0</v>
      </c>
    </row>
    <row r="482" ht="20" customHeight="1" spans="1:1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>
        <f t="shared" si="7"/>
        <v>0</v>
      </c>
    </row>
    <row r="483" ht="20" customHeight="1" spans="1:1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>
        <f t="shared" si="7"/>
        <v>0</v>
      </c>
    </row>
    <row r="484" ht="20" customHeight="1" spans="1:1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>
        <f t="shared" si="7"/>
        <v>0</v>
      </c>
    </row>
    <row r="485" ht="20" customHeight="1" spans="1:1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>
        <f t="shared" si="7"/>
        <v>0</v>
      </c>
    </row>
    <row r="486" ht="20" customHeight="1" spans="1:1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>
        <f t="shared" si="7"/>
        <v>0</v>
      </c>
    </row>
    <row r="487" ht="20" customHeight="1" spans="1:1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>
        <f t="shared" si="7"/>
        <v>0</v>
      </c>
    </row>
    <row r="488" ht="20" customHeight="1" spans="1:1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>
        <f t="shared" si="7"/>
        <v>0</v>
      </c>
    </row>
    <row r="489" ht="20" customHeight="1" spans="1:1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>
        <f t="shared" si="7"/>
        <v>0</v>
      </c>
    </row>
    <row r="490" ht="20" customHeight="1" spans="1:1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>
        <f t="shared" si="7"/>
        <v>0</v>
      </c>
    </row>
    <row r="491" ht="20" customHeight="1" spans="1:1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>
        <f t="shared" si="7"/>
        <v>0</v>
      </c>
    </row>
    <row r="492" ht="20" customHeight="1" spans="1:1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>
        <f t="shared" si="7"/>
        <v>0</v>
      </c>
    </row>
    <row r="493" ht="20" customHeight="1" spans="1:1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>
        <f t="shared" si="7"/>
        <v>0</v>
      </c>
    </row>
    <row r="494" ht="20" customHeight="1" spans="1:1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>
        <f t="shared" si="7"/>
        <v>0</v>
      </c>
    </row>
    <row r="495" ht="20" customHeight="1" spans="1:1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>
        <f t="shared" si="7"/>
        <v>0</v>
      </c>
    </row>
    <row r="496" ht="20" customHeight="1" spans="1:1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>
        <f t="shared" si="7"/>
        <v>0</v>
      </c>
    </row>
    <row r="497" ht="20" customHeight="1" spans="1:1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>
        <f t="shared" si="7"/>
        <v>0</v>
      </c>
    </row>
    <row r="498" ht="20" customHeight="1" spans="1:1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>
        <f t="shared" si="7"/>
        <v>0</v>
      </c>
    </row>
    <row r="499" spans="1:1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>
        <f t="shared" si="7"/>
        <v>0</v>
      </c>
    </row>
    <row r="500" spans="1:1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>
        <f t="shared" si="7"/>
        <v>0</v>
      </c>
    </row>
  </sheetData>
  <mergeCells count="1">
    <mergeCell ref="A1:L1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O21" sqref="O21"/>
    </sheetView>
  </sheetViews>
  <sheetFormatPr defaultColWidth="9" defaultRowHeight="16.5"/>
  <cols>
    <col min="1" max="12" width="10.625" style="30" customWidth="1"/>
    <col min="13" max="24" width="9" style="31"/>
  </cols>
  <sheetData>
    <row r="1" ht="24" customHeight="1" spans="1:12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8"/>
    </row>
    <row r="2" ht="27" customHeight="1" spans="1:12">
      <c r="A2" s="34" t="s">
        <v>14</v>
      </c>
      <c r="B2" s="35" t="str">
        <f>日收益!B2</f>
        <v>项目1</v>
      </c>
      <c r="C2" s="35" t="str">
        <f>日收益!C2</f>
        <v>项目2</v>
      </c>
      <c r="D2" s="35" t="str">
        <f>日收益!D2</f>
        <v>项目3</v>
      </c>
      <c r="E2" s="35" t="str">
        <f>日收益!E2</f>
        <v>项目4</v>
      </c>
      <c r="F2" s="35" t="str">
        <f>日收益!F2</f>
        <v>项目5</v>
      </c>
      <c r="G2" s="35" t="str">
        <f>日收益!G2</f>
        <v>项目6</v>
      </c>
      <c r="H2" s="35" t="str">
        <f>日收益!H2</f>
        <v>项目7</v>
      </c>
      <c r="I2" s="35" t="str">
        <f>日收益!I2</f>
        <v>项目8</v>
      </c>
      <c r="J2" s="35" t="str">
        <f>日收益!J2</f>
        <v>项目9</v>
      </c>
      <c r="K2" s="35" t="str">
        <f>日收益!K2</f>
        <v>项目10</v>
      </c>
      <c r="L2" s="39" t="s">
        <v>12</v>
      </c>
    </row>
    <row r="3" ht="22" customHeight="1" spans="1:12">
      <c r="A3" s="36">
        <v>1</v>
      </c>
      <c r="B3" s="37">
        <f>SUMPRODUCT((MONTH(日收益!$A$3:$A$10010)=A3)*日收益!$B$3:$B$10010)</f>
        <v>0</v>
      </c>
      <c r="C3" s="37">
        <f>SUMPRODUCT((MONTH(日收益!$A$3:$A$10010)=A3)*日收益!$C$3:$C$10010)</f>
        <v>0</v>
      </c>
      <c r="D3" s="37">
        <f t="array" ref="D3">SUMPRODUCT((MONTH(日收益!$A$3:$A$10010)=A3)*日收益!$D$3:$D$10010)</f>
        <v>0</v>
      </c>
      <c r="E3" s="37">
        <f>SUMPRODUCT((MONTH(日收益!$A$3:$A$10010)=A3)*日收益!$E$3:$E$10010)</f>
        <v>0</v>
      </c>
      <c r="F3" s="37">
        <f>SUMPRODUCT((MONTH(日收益!$A$3:$A$10010)=A3)*日收益!$F$3:$F$10010)</f>
        <v>0</v>
      </c>
      <c r="G3" s="37">
        <f>SUMPRODUCT((MONTH(日收益!$A$3:$A$10010)=A3)*日收益!$G$3:$G$10010)</f>
        <v>0</v>
      </c>
      <c r="H3" s="37">
        <f>SUMPRODUCT((MONTH(日收益!$A$3:$A$10010)=A3)*日收益!$H$3:$H$10010)</f>
        <v>0</v>
      </c>
      <c r="I3" s="37">
        <f>SUMPRODUCT((MONTH(日收益!$A$3:$A$10010)=A3)*日收益!$I$3:$I$10010)</f>
        <v>0</v>
      </c>
      <c r="J3" s="37">
        <f>SUMPRODUCT((MONTH(日收益!$A$3:$A$10010)=A3)*日收益!$J$3:$J$10010)</f>
        <v>0</v>
      </c>
      <c r="K3" s="37">
        <f>SUMPRODUCT((MONTH(日收益!$A$3:$A$10010)=A3)*日收益!$K$3:$K$10010)</f>
        <v>0</v>
      </c>
      <c r="L3" s="37">
        <f>SUM(B3:K3)</f>
        <v>0</v>
      </c>
    </row>
    <row r="4" ht="22" customHeight="1" spans="1:12">
      <c r="A4" s="36">
        <v>2</v>
      </c>
      <c r="B4" s="37">
        <f>SUMPRODUCT((MONTH(日收益!$A$3:$A$10010)=A4)*日收益!$B$3:$B$10010)</f>
        <v>0</v>
      </c>
      <c r="C4" s="37">
        <f>SUMPRODUCT((MONTH(日收益!$A$3:$A$10010)=A4)*日收益!$C$3:$C$10010)</f>
        <v>0</v>
      </c>
      <c r="D4" s="37">
        <f t="array" ref="D4">SUMPRODUCT((MONTH(日收益!$A$3:$A$10010)=A4)*日收益!$D$3:$D$10010)</f>
        <v>0</v>
      </c>
      <c r="E4" s="37">
        <f>SUMPRODUCT((MONTH(日收益!$A$3:$A$10010)=A4)*日收益!$E$3:$E$10010)</f>
        <v>0</v>
      </c>
      <c r="F4" s="37">
        <f>SUMPRODUCT((MONTH(日收益!$A$3:$A$10010)=A4)*日收益!$F$3:$F$10010)</f>
        <v>0</v>
      </c>
      <c r="G4" s="37">
        <f>SUMPRODUCT((MONTH(日收益!$A$3:$A$10010)=A4)*日收益!$G$3:$G$10010)</f>
        <v>0</v>
      </c>
      <c r="H4" s="37">
        <f>SUMPRODUCT((MONTH(日收益!$A$3:$A$10010)=A4)*日收益!$H$3:$H$10010)</f>
        <v>0</v>
      </c>
      <c r="I4" s="37">
        <f>SUMPRODUCT((MONTH(日收益!$A$3:$A$10010)=A4)*日收益!$I$3:$I$10010)</f>
        <v>0</v>
      </c>
      <c r="J4" s="37">
        <f>SUMPRODUCT((MONTH(日收益!$A$3:$A$10010)=A4)*日收益!$J$3:$J$10010)</f>
        <v>0</v>
      </c>
      <c r="K4" s="37">
        <f>SUMPRODUCT((MONTH(日收益!$A$3:$A$10010)=A4)*日收益!$K$3:$K$10010)</f>
        <v>0</v>
      </c>
      <c r="L4" s="37">
        <f t="shared" ref="L4:L14" si="0">SUM(B4:K4)</f>
        <v>0</v>
      </c>
    </row>
    <row r="5" ht="22" customHeight="1" spans="1:12">
      <c r="A5" s="36">
        <v>3</v>
      </c>
      <c r="B5" s="37">
        <f>SUMPRODUCT((MONTH(日收益!$A$3:$A$10010)=A5)*日收益!$B$3:$B$10010)</f>
        <v>0</v>
      </c>
      <c r="C5" s="37">
        <f>SUMPRODUCT((MONTH(日收益!$A$3:$A$10010)=A5)*日收益!$C$3:$C$10010)</f>
        <v>0</v>
      </c>
      <c r="D5" s="37">
        <f t="array" ref="D5">SUMPRODUCT((MONTH(日收益!$A$3:$A$10010)=A5)*日收益!$D$3:$D$10010)</f>
        <v>0</v>
      </c>
      <c r="E5" s="37">
        <f>SUMPRODUCT((MONTH(日收益!$A$3:$A$10010)=A5)*日收益!$E$3:$E$10010)</f>
        <v>0</v>
      </c>
      <c r="F5" s="37">
        <f>SUMPRODUCT((MONTH(日收益!$A$3:$A$10010)=A5)*日收益!$F$3:$F$10010)</f>
        <v>0</v>
      </c>
      <c r="G5" s="37">
        <f>SUMPRODUCT((MONTH(日收益!$A$3:$A$10010)=A5)*日收益!$G$3:$G$10010)</f>
        <v>0</v>
      </c>
      <c r="H5" s="37">
        <f>SUMPRODUCT((MONTH(日收益!$A$3:$A$10010)=A5)*日收益!$H$3:$H$10010)</f>
        <v>0</v>
      </c>
      <c r="I5" s="37">
        <f>SUMPRODUCT((MONTH(日收益!$A$3:$A$10010)=A5)*日收益!$I$3:$I$10010)</f>
        <v>0</v>
      </c>
      <c r="J5" s="37">
        <f>SUMPRODUCT((MONTH(日收益!$A$3:$A$10010)=A5)*日收益!$J$3:$J$10010)</f>
        <v>0</v>
      </c>
      <c r="K5" s="37">
        <f>SUMPRODUCT((MONTH(日收益!$A$3:$A$10010)=A5)*日收益!$K$3:$K$10010)</f>
        <v>0</v>
      </c>
      <c r="L5" s="37">
        <f t="shared" si="0"/>
        <v>0</v>
      </c>
    </row>
    <row r="6" ht="22" customHeight="1" spans="1:12">
      <c r="A6" s="36">
        <v>4</v>
      </c>
      <c r="B6" s="37">
        <f>SUMPRODUCT((MONTH(日收益!$A$3:$A$10010)=A6)*日收益!$B$3:$B$10010)</f>
        <v>0</v>
      </c>
      <c r="C6" s="37">
        <f>SUMPRODUCT((MONTH(日收益!$A$3:$A$10010)=A6)*日收益!$C$3:$C$10010)</f>
        <v>0</v>
      </c>
      <c r="D6" s="37">
        <f t="array" ref="D6">SUMPRODUCT((MONTH(日收益!$A$3:$A$10010)=A6)*日收益!$D$3:$D$10010)</f>
        <v>0</v>
      </c>
      <c r="E6" s="37">
        <f>SUMPRODUCT((MONTH(日收益!$A$3:$A$10010)=A6)*日收益!$E$3:$E$10010)</f>
        <v>0</v>
      </c>
      <c r="F6" s="37">
        <f>SUMPRODUCT((MONTH(日收益!$A$3:$A$10010)=A6)*日收益!$F$3:$F$10010)</f>
        <v>0</v>
      </c>
      <c r="G6" s="37">
        <f>SUMPRODUCT((MONTH(日收益!$A$3:$A$10010)=A6)*日收益!$G$3:$G$10010)</f>
        <v>0</v>
      </c>
      <c r="H6" s="37">
        <f>SUMPRODUCT((MONTH(日收益!$A$3:$A$10010)=A6)*日收益!$H$3:$H$10010)</f>
        <v>0</v>
      </c>
      <c r="I6" s="37">
        <f>SUMPRODUCT((MONTH(日收益!$A$3:$A$10010)=A6)*日收益!$I$3:$I$10010)</f>
        <v>0</v>
      </c>
      <c r="J6" s="37">
        <f>SUMPRODUCT((MONTH(日收益!$A$3:$A$10010)=A6)*日收益!$J$3:$J$10010)</f>
        <v>0</v>
      </c>
      <c r="K6" s="37">
        <f>SUMPRODUCT((MONTH(日收益!$A$3:$A$10010)=A6)*日收益!$K$3:$K$10010)</f>
        <v>0</v>
      </c>
      <c r="L6" s="37">
        <f t="shared" si="0"/>
        <v>0</v>
      </c>
    </row>
    <row r="7" ht="22" customHeight="1" spans="1:12">
      <c r="A7" s="36">
        <v>5</v>
      </c>
      <c r="B7" s="37">
        <f>SUMPRODUCT((MONTH(日收益!$A$3:$A$10010)=A7)*日收益!$B$3:$B$10010)</f>
        <v>0</v>
      </c>
      <c r="C7" s="37">
        <f>SUMPRODUCT((MONTH(日收益!$A$3:$A$10010)=A7)*日收益!$C$3:$C$10010)</f>
        <v>0</v>
      </c>
      <c r="D7" s="37">
        <f t="array" ref="D7">SUMPRODUCT((MONTH(日收益!$A$3:$A$10010)=A7)*日收益!$D$3:$D$10010)</f>
        <v>0</v>
      </c>
      <c r="E7" s="37">
        <f>SUMPRODUCT((MONTH(日收益!$A$3:$A$10010)=A7)*日收益!$E$3:$E$10010)</f>
        <v>0</v>
      </c>
      <c r="F7" s="37">
        <f>SUMPRODUCT((MONTH(日收益!$A$3:$A$10010)=A7)*日收益!$F$3:$F$10010)</f>
        <v>0</v>
      </c>
      <c r="G7" s="37">
        <f>SUMPRODUCT((MONTH(日收益!$A$3:$A$10010)=A7)*日收益!$G$3:$G$10010)</f>
        <v>0</v>
      </c>
      <c r="H7" s="37">
        <f>SUMPRODUCT((MONTH(日收益!$A$3:$A$10010)=A7)*日收益!$H$3:$H$10010)</f>
        <v>0</v>
      </c>
      <c r="I7" s="37">
        <f>SUMPRODUCT((MONTH(日收益!$A$3:$A$10010)=A7)*日收益!$I$3:$I$10010)</f>
        <v>0</v>
      </c>
      <c r="J7" s="37">
        <f>SUMPRODUCT((MONTH(日收益!$A$3:$A$10010)=A7)*日收益!$J$3:$J$10010)</f>
        <v>0</v>
      </c>
      <c r="K7" s="37">
        <f>SUMPRODUCT((MONTH(日收益!$A$3:$A$10010)=A7)*日收益!$K$3:$K$10010)</f>
        <v>0</v>
      </c>
      <c r="L7" s="37">
        <f t="shared" si="0"/>
        <v>0</v>
      </c>
    </row>
    <row r="8" ht="22" customHeight="1" spans="1:12">
      <c r="A8" s="36">
        <v>6</v>
      </c>
      <c r="B8" s="37">
        <f>SUMPRODUCT((MONTH(日收益!$A$3:$A$10010)=A8)*日收益!$B$3:$B$10010)</f>
        <v>0</v>
      </c>
      <c r="C8" s="37">
        <f>SUMPRODUCT((MONTH(日收益!$A$3:$A$10010)=A8)*日收益!$C$3:$C$10010)</f>
        <v>0</v>
      </c>
      <c r="D8" s="37">
        <f t="array" ref="D8">SUMPRODUCT((MONTH(日收益!$A$3:$A$10010)=A8)*日收益!$D$3:$D$10010)</f>
        <v>0</v>
      </c>
      <c r="E8" s="37">
        <f>SUMPRODUCT((MONTH(日收益!$A$3:$A$10010)=A8)*日收益!$E$3:$E$10010)</f>
        <v>0</v>
      </c>
      <c r="F8" s="37">
        <f>SUMPRODUCT((MONTH(日收益!$A$3:$A$10010)=A8)*日收益!$F$3:$F$10010)</f>
        <v>0</v>
      </c>
      <c r="G8" s="37">
        <f>SUMPRODUCT((MONTH(日收益!$A$3:$A$10010)=A8)*日收益!$G$3:$G$10010)</f>
        <v>0</v>
      </c>
      <c r="H8" s="37">
        <f>SUMPRODUCT((MONTH(日收益!$A$3:$A$10010)=A8)*日收益!$H$3:$H$10010)</f>
        <v>0</v>
      </c>
      <c r="I8" s="37">
        <f>SUMPRODUCT((MONTH(日收益!$A$3:$A$10010)=A8)*日收益!$I$3:$I$10010)</f>
        <v>0</v>
      </c>
      <c r="J8" s="37">
        <f>SUMPRODUCT((MONTH(日收益!$A$3:$A$10010)=A8)*日收益!$J$3:$J$10010)</f>
        <v>0</v>
      </c>
      <c r="K8" s="37">
        <f>SUMPRODUCT((MONTH(日收益!$A$3:$A$10010)=A8)*日收益!$K$3:$K$10010)</f>
        <v>0</v>
      </c>
      <c r="L8" s="37">
        <f t="shared" si="0"/>
        <v>0</v>
      </c>
    </row>
    <row r="9" ht="22" customHeight="1" spans="1:12">
      <c r="A9" s="36">
        <v>7</v>
      </c>
      <c r="B9" s="37">
        <f>SUMPRODUCT((MONTH(日收益!$A$3:$A$10010)=A9)*日收益!$B$3:$B$10010)</f>
        <v>0</v>
      </c>
      <c r="C9" s="37">
        <f>SUMPRODUCT((MONTH(日收益!$A$3:$A$10010)=A9)*日收益!$C$3:$C$10010)</f>
        <v>0</v>
      </c>
      <c r="D9" s="37">
        <f t="array" ref="D9">SUMPRODUCT((MONTH(日收益!$A$3:$A$10010)=A9)*日收益!$D$3:$D$10010)</f>
        <v>0</v>
      </c>
      <c r="E9" s="37">
        <f>SUMPRODUCT((MONTH(日收益!$A$3:$A$10010)=A9)*日收益!$E$3:$E$10010)</f>
        <v>0</v>
      </c>
      <c r="F9" s="37">
        <f>SUMPRODUCT((MONTH(日收益!$A$3:$A$10010)=A9)*日收益!$F$3:$F$10010)</f>
        <v>0</v>
      </c>
      <c r="G9" s="37">
        <f>SUMPRODUCT((MONTH(日收益!$A$3:$A$10010)=A9)*日收益!$G$3:$G$10010)</f>
        <v>0</v>
      </c>
      <c r="H9" s="37">
        <f>SUMPRODUCT((MONTH(日收益!$A$3:$A$10010)=A9)*日收益!$H$3:$H$10010)</f>
        <v>0</v>
      </c>
      <c r="I9" s="37">
        <f>SUMPRODUCT((MONTH(日收益!$A$3:$A$10010)=A9)*日收益!$I$3:$I$10010)</f>
        <v>0</v>
      </c>
      <c r="J9" s="37">
        <f>SUMPRODUCT((MONTH(日收益!$A$3:$A$10010)=A9)*日收益!$J$3:$J$10010)</f>
        <v>0</v>
      </c>
      <c r="K9" s="37">
        <f>SUMPRODUCT((MONTH(日收益!$A$3:$A$10010)=A9)*日收益!$K$3:$K$10010)</f>
        <v>0</v>
      </c>
      <c r="L9" s="37">
        <f t="shared" si="0"/>
        <v>0</v>
      </c>
    </row>
    <row r="10" ht="22" customHeight="1" spans="1:12">
      <c r="A10" s="36">
        <v>8</v>
      </c>
      <c r="B10" s="37">
        <f>SUMPRODUCT((MONTH(日收益!$A$3:$A$10010)=A10)*日收益!$B$3:$B$10010)</f>
        <v>0</v>
      </c>
      <c r="C10" s="37">
        <f>SUMPRODUCT((MONTH(日收益!$A$3:$A$10010)=A10)*日收益!$C$3:$C$10010)</f>
        <v>0</v>
      </c>
      <c r="D10" s="37">
        <f t="array" ref="D10">SUMPRODUCT((MONTH(日收益!$A$3:$A$10010)=A10)*日收益!$D$3:$D$10010)</f>
        <v>0</v>
      </c>
      <c r="E10" s="37">
        <f>SUMPRODUCT((MONTH(日收益!$A$3:$A$10010)=A10)*日收益!$E$3:$E$10010)</f>
        <v>0</v>
      </c>
      <c r="F10" s="37">
        <f>SUMPRODUCT((MONTH(日收益!$A$3:$A$10010)=A10)*日收益!$F$3:$F$10010)</f>
        <v>0</v>
      </c>
      <c r="G10" s="37">
        <f>SUMPRODUCT((MONTH(日收益!$A$3:$A$10010)=A10)*日收益!$G$3:$G$10010)</f>
        <v>0</v>
      </c>
      <c r="H10" s="37">
        <f>SUMPRODUCT((MONTH(日收益!$A$3:$A$10010)=A10)*日收益!$H$3:$H$10010)</f>
        <v>0</v>
      </c>
      <c r="I10" s="37">
        <f>SUMPRODUCT((MONTH(日收益!$A$3:$A$10010)=A10)*日收益!$I$3:$I$10010)</f>
        <v>0</v>
      </c>
      <c r="J10" s="37">
        <f>SUMPRODUCT((MONTH(日收益!$A$3:$A$10010)=A10)*日收益!$J$3:$J$10010)</f>
        <v>0</v>
      </c>
      <c r="K10" s="37">
        <f>SUMPRODUCT((MONTH(日收益!$A$3:$A$10010)=A10)*日收益!$K$3:$K$10010)</f>
        <v>0</v>
      </c>
      <c r="L10" s="37">
        <f t="shared" si="0"/>
        <v>0</v>
      </c>
    </row>
    <row r="11" ht="22" customHeight="1" spans="1:12">
      <c r="A11" s="36">
        <v>9</v>
      </c>
      <c r="B11" s="37">
        <f>SUMPRODUCT((MONTH(日收益!$A$3:$A$10010)=A11)*日收益!$B$3:$B$10010)</f>
        <v>0</v>
      </c>
      <c r="C11" s="37">
        <f>SUMPRODUCT((MONTH(日收益!$A$3:$A$10010)=A11)*日收益!$C$3:$C$10010)</f>
        <v>0</v>
      </c>
      <c r="D11" s="37">
        <f t="array" ref="D11">SUMPRODUCT((MONTH(日收益!$A$3:$A$10010)=A11)*日收益!$D$3:$D$10010)</f>
        <v>0</v>
      </c>
      <c r="E11" s="37">
        <f>SUMPRODUCT((MONTH(日收益!$A$3:$A$10010)=A11)*日收益!$E$3:$E$10010)</f>
        <v>0</v>
      </c>
      <c r="F11" s="37">
        <f>SUMPRODUCT((MONTH(日收益!$A$3:$A$10010)=A11)*日收益!$F$3:$F$10010)</f>
        <v>0</v>
      </c>
      <c r="G11" s="37">
        <f>SUMPRODUCT((MONTH(日收益!$A$3:$A$10010)=A11)*日收益!$G$3:$G$10010)</f>
        <v>0</v>
      </c>
      <c r="H11" s="37">
        <f>SUMPRODUCT((MONTH(日收益!$A$3:$A$10010)=A11)*日收益!$H$3:$H$10010)</f>
        <v>0</v>
      </c>
      <c r="I11" s="37">
        <f>SUMPRODUCT((MONTH(日收益!$A$3:$A$10010)=A11)*日收益!$I$3:$I$10010)</f>
        <v>0</v>
      </c>
      <c r="J11" s="37">
        <f>SUMPRODUCT((MONTH(日收益!$A$3:$A$10010)=A11)*日收益!$J$3:$J$10010)</f>
        <v>0</v>
      </c>
      <c r="K11" s="37">
        <f>SUMPRODUCT((MONTH(日收益!$A$3:$A$10010)=A11)*日收益!$K$3:$K$10010)</f>
        <v>0</v>
      </c>
      <c r="L11" s="37">
        <f t="shared" si="0"/>
        <v>0</v>
      </c>
    </row>
    <row r="12" ht="22" customHeight="1" spans="1:12">
      <c r="A12" s="36">
        <v>10</v>
      </c>
      <c r="B12" s="37">
        <f>SUMPRODUCT((MONTH(日收益!$A$3:$A$10010)=A12)*日收益!$B$3:$B$10010)</f>
        <v>0</v>
      </c>
      <c r="C12" s="37">
        <f>SUMPRODUCT((MONTH(日收益!$A$3:$A$10010)=A12)*日收益!$C$3:$C$10010)</f>
        <v>0</v>
      </c>
      <c r="D12" s="37">
        <f t="array" ref="D12">SUMPRODUCT((MONTH(日收益!$A$3:$A$10010)=A12)*日收益!$D$3:$D$10010)</f>
        <v>0</v>
      </c>
      <c r="E12" s="37">
        <f>SUMPRODUCT((MONTH(日收益!$A$3:$A$10010)=A12)*日收益!$E$3:$E$10010)</f>
        <v>0</v>
      </c>
      <c r="F12" s="37">
        <f>SUMPRODUCT((MONTH(日收益!$A$3:$A$10010)=A12)*日收益!$F$3:$F$10010)</f>
        <v>0</v>
      </c>
      <c r="G12" s="37">
        <f>SUMPRODUCT((MONTH(日收益!$A$3:$A$10010)=A12)*日收益!$G$3:$G$10010)</f>
        <v>0</v>
      </c>
      <c r="H12" s="37">
        <f>SUMPRODUCT((MONTH(日收益!$A$3:$A$10010)=A12)*日收益!$H$3:$H$10010)</f>
        <v>0</v>
      </c>
      <c r="I12" s="37">
        <f>SUMPRODUCT((MONTH(日收益!$A$3:$A$10010)=A12)*日收益!$I$3:$I$10010)</f>
        <v>0</v>
      </c>
      <c r="J12" s="37">
        <f>SUMPRODUCT((MONTH(日收益!$A$3:$A$10010)=A12)*日收益!$J$3:$J$10010)</f>
        <v>0</v>
      </c>
      <c r="K12" s="37">
        <f>SUMPRODUCT((MONTH(日收益!$A$3:$A$10010)=A12)*日收益!$K$3:$K$10010)</f>
        <v>0</v>
      </c>
      <c r="L12" s="37">
        <f t="shared" si="0"/>
        <v>0</v>
      </c>
    </row>
    <row r="13" ht="22" customHeight="1" spans="1:12">
      <c r="A13" s="36">
        <v>11</v>
      </c>
      <c r="B13" s="37">
        <f>SUMPRODUCT((MONTH(日收益!$A$3:$A$10010)=A13)*日收益!$B$3:$B$10010)</f>
        <v>0</v>
      </c>
      <c r="C13" s="37">
        <f>SUMPRODUCT((MONTH(日收益!$A$3:$A$10010)=A13)*日收益!$C$3:$C$10010)</f>
        <v>0</v>
      </c>
      <c r="D13" s="37">
        <f t="array" ref="D13">SUMPRODUCT((MONTH(日收益!$A$3:$A$10010)=A13)*日收益!$D$3:$D$10010)</f>
        <v>0</v>
      </c>
      <c r="E13" s="37">
        <f>SUMPRODUCT((MONTH(日收益!$A$3:$A$10010)=A13)*日收益!$E$3:$E$10010)</f>
        <v>0</v>
      </c>
      <c r="F13" s="37">
        <f>SUMPRODUCT((MONTH(日收益!$A$3:$A$10010)=A13)*日收益!$F$3:$F$10010)</f>
        <v>0</v>
      </c>
      <c r="G13" s="37">
        <f>SUMPRODUCT((MONTH(日收益!$A$3:$A$10010)=A13)*日收益!$G$3:$G$10010)</f>
        <v>0</v>
      </c>
      <c r="H13" s="37">
        <f>SUMPRODUCT((MONTH(日收益!$A$3:$A$10010)=A13)*日收益!$H$3:$H$10010)</f>
        <v>0</v>
      </c>
      <c r="I13" s="37">
        <f>SUMPRODUCT((MONTH(日收益!$A$3:$A$10010)=A13)*日收益!$I$3:$I$10010)</f>
        <v>0</v>
      </c>
      <c r="J13" s="37">
        <f>SUMPRODUCT((MONTH(日收益!$A$3:$A$10010)=A13)*日收益!$J$3:$J$10010)</f>
        <v>0</v>
      </c>
      <c r="K13" s="37">
        <f>SUMPRODUCT((MONTH(日收益!$A$3:$A$10010)=A13)*日收益!$K$3:$K$10010)</f>
        <v>0</v>
      </c>
      <c r="L13" s="37">
        <f t="shared" si="0"/>
        <v>0</v>
      </c>
    </row>
    <row r="14" ht="22" customHeight="1" spans="1:12">
      <c r="A14" s="36">
        <v>12</v>
      </c>
      <c r="B14" s="37">
        <f>SUMPRODUCT((MONTH(日收益!$A$3:$A$10010)=A14)*日收益!$B$3:$B$10010)</f>
        <v>4965</v>
      </c>
      <c r="C14" s="37">
        <f>SUMPRODUCT((MONTH(日收益!$A$3:$A$10010)=A14)*日收益!$C$3:$C$10010)</f>
        <v>560</v>
      </c>
      <c r="D14" s="37">
        <f t="array" ref="D14">SUMPRODUCT((MONTH(日收益!$A$3:$A$10010)=A14)*日收益!$D$3:$D$10010)</f>
        <v>1610</v>
      </c>
      <c r="E14" s="37">
        <f>SUMPRODUCT((MONTH(日收益!$A$3:$A$10010)=A14)*日收益!$E$3:$E$10010)</f>
        <v>0</v>
      </c>
      <c r="F14" s="37">
        <f>SUMPRODUCT((MONTH(日收益!$A$3:$A$10010)=A14)*日收益!$F$3:$F$10010)</f>
        <v>0</v>
      </c>
      <c r="G14" s="37">
        <f>SUMPRODUCT((MONTH(日收益!$A$3:$A$10010)=A14)*日收益!$G$3:$G$10010)</f>
        <v>0</v>
      </c>
      <c r="H14" s="37">
        <f>SUMPRODUCT((MONTH(日收益!$A$3:$A$10010)=A14)*日收益!$H$3:$H$10010)</f>
        <v>0</v>
      </c>
      <c r="I14" s="37">
        <f>SUMPRODUCT((MONTH(日收益!$A$3:$A$10010)=A14)*日收益!$I$3:$I$10010)</f>
        <v>0</v>
      </c>
      <c r="J14" s="37">
        <f>SUMPRODUCT((MONTH(日收益!$A$3:$A$10010)=A14)*日收益!$J$3:$J$10010)</f>
        <v>0</v>
      </c>
      <c r="K14" s="37">
        <f>SUMPRODUCT((MONTH(日收益!$A$3:$A$10010)=A14)*日收益!$K$3:$K$10010)</f>
        <v>0</v>
      </c>
      <c r="L14" s="37">
        <f t="shared" si="0"/>
        <v>7135</v>
      </c>
    </row>
    <row r="15" ht="22" customHeight="1" spans="1:12">
      <c r="A15" s="37" t="s">
        <v>15</v>
      </c>
      <c r="B15" s="37">
        <f t="shared" ref="B15:L15" si="1">SUM(B3:B14)</f>
        <v>4965</v>
      </c>
      <c r="C15" s="37">
        <f t="shared" si="1"/>
        <v>560</v>
      </c>
      <c r="D15" s="37">
        <f t="shared" si="1"/>
        <v>1610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7135</v>
      </c>
    </row>
  </sheetData>
  <mergeCells count="1">
    <mergeCell ref="A1:L1"/>
  </mergeCells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M42"/>
  <sheetViews>
    <sheetView workbookViewId="0">
      <selection activeCell="Q25" sqref="Q25"/>
    </sheetView>
  </sheetViews>
  <sheetFormatPr defaultColWidth="9" defaultRowHeight="18" customHeight="1"/>
  <cols>
    <col min="1" max="1" width="8.5" style="14" customWidth="1"/>
    <col min="2" max="2" width="12.6333333333333" style="15" customWidth="1"/>
    <col min="3" max="4" width="8.625" style="15" customWidth="1"/>
    <col min="5" max="5" width="6.5" style="15" customWidth="1"/>
    <col min="6" max="7" width="8.625" style="15" customWidth="1"/>
    <col min="8" max="12" width="9" style="15"/>
    <col min="13" max="13" width="9" style="16"/>
    <col min="14" max="24" width="9" style="1"/>
    <col min="25" max="39" width="9" style="17"/>
  </cols>
  <sheetData>
    <row r="2" customHeight="1" spans="2:7">
      <c r="B2" s="18" t="s">
        <v>16</v>
      </c>
      <c r="C2" s="18"/>
      <c r="D2" s="19">
        <v>2017</v>
      </c>
      <c r="E2" s="18" t="s">
        <v>17</v>
      </c>
      <c r="F2" s="19">
        <v>12</v>
      </c>
      <c r="G2" s="18" t="s">
        <v>18</v>
      </c>
    </row>
    <row r="4" s="14" customFormat="1" customHeight="1" spans="2:39">
      <c r="B4" s="18" t="s">
        <v>19</v>
      </c>
      <c r="C4" s="18"/>
      <c r="D4" s="19">
        <f>SUM(C39:L39)</f>
        <v>7135</v>
      </c>
      <c r="E4" s="19"/>
      <c r="F4" s="18" t="s">
        <v>20</v>
      </c>
      <c r="G4" s="18"/>
      <c r="H4" s="15"/>
      <c r="I4" s="15"/>
      <c r="J4" s="15"/>
      <c r="K4" s="15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="14" customFormat="1" customHeight="1" spans="2:39">
      <c r="B5" s="20"/>
      <c r="C5" s="20"/>
      <c r="D5" s="21"/>
      <c r="E5" s="21"/>
      <c r="F5" s="20"/>
      <c r="G5" s="20"/>
      <c r="H5" s="22"/>
      <c r="I5" s="22"/>
      <c r="J5" s="22"/>
      <c r="K5" s="22"/>
      <c r="L5" s="2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</row>
    <row r="6" s="14" customFormat="1" customHeight="1" spans="2:39">
      <c r="B6" s="23" t="s">
        <v>21</v>
      </c>
      <c r="C6" s="23"/>
      <c r="D6" s="23"/>
      <c r="E6" s="23"/>
      <c r="F6" s="23"/>
      <c r="G6" s="23"/>
      <c r="H6" s="23"/>
      <c r="I6" s="23"/>
      <c r="J6" s="23"/>
      <c r="K6" s="23"/>
      <c r="L6" s="2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="14" customFormat="1" customHeight="1" spans="2:39">
      <c r="B7" s="24" t="s">
        <v>1</v>
      </c>
      <c r="C7" s="24" t="str">
        <f>日收益!B2</f>
        <v>项目1</v>
      </c>
      <c r="D7" s="24" t="str">
        <f>日收益!C2</f>
        <v>项目2</v>
      </c>
      <c r="E7" s="24" t="str">
        <f>日收益!D2</f>
        <v>项目3</v>
      </c>
      <c r="F7" s="24" t="str">
        <f>日收益!E2</f>
        <v>项目4</v>
      </c>
      <c r="G7" s="24" t="str">
        <f>日收益!F2</f>
        <v>项目5</v>
      </c>
      <c r="H7" s="24" t="str">
        <f>日收益!G2</f>
        <v>项目6</v>
      </c>
      <c r="I7" s="24" t="str">
        <f>日收益!H2</f>
        <v>项目7</v>
      </c>
      <c r="J7" s="24" t="str">
        <f>日收益!I2</f>
        <v>项目8</v>
      </c>
      <c r="K7" s="24" t="str">
        <f>日收益!J2</f>
        <v>项目9</v>
      </c>
      <c r="L7" s="24" t="str">
        <f>日收益!K2</f>
        <v>项目10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="14" customFormat="1" customHeight="1" spans="2:39">
      <c r="B8" s="25">
        <f>DATE($D$2,$F$2,1)</f>
        <v>43070</v>
      </c>
      <c r="C8" s="26">
        <f>SUMIF(日收益!A:A,月报!B8,日收益!B:B)</f>
        <v>3000</v>
      </c>
      <c r="D8" s="26">
        <f>SUMIF(日收益!A:A,月报!B8,日收益!C:C)</f>
        <v>210</v>
      </c>
      <c r="E8" s="26">
        <f>SUMIF(日收益!A:A,月报!B8,日收益!D:D)</f>
        <v>794</v>
      </c>
      <c r="F8" s="26">
        <f>SUMIF(日收益!A:A,月报!B8,日收益!E:E)</f>
        <v>0</v>
      </c>
      <c r="G8" s="27">
        <f>SUMIF(日收益!A:A,月报!B8,日收益!F:F)</f>
        <v>0</v>
      </c>
      <c r="H8" s="27">
        <f>SUMIF(日收益!A:A,月报!B8,日收益!G:G)</f>
        <v>0</v>
      </c>
      <c r="I8" s="27">
        <f>SUMIF(日收益!A:A,月报!B8,日收益!H:H)</f>
        <v>0</v>
      </c>
      <c r="J8" s="27">
        <f>SUMIF(日收益!A:A,月报!B8,日收益!I:I)</f>
        <v>0</v>
      </c>
      <c r="K8" s="27">
        <f>SUMIF(日收益!A:A,月报!B8,日收益!J:J)</f>
        <v>0</v>
      </c>
      <c r="L8" s="27">
        <f>SUMIF(日收益!A:A,月报!B8,日收益!K:K)</f>
        <v>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="14" customFormat="1" customHeight="1" spans="2:39">
      <c r="B9" s="25">
        <f>DATE($D$2,$F$2,2)</f>
        <v>43071</v>
      </c>
      <c r="C9" s="26">
        <f>SUMIF(日收益!A:A,月报!B9,日收益!B:B)</f>
        <v>1965</v>
      </c>
      <c r="D9" s="26">
        <f>SUMIF(日收益!A:A,月报!B9,日收益!C:C)</f>
        <v>350</v>
      </c>
      <c r="E9" s="26">
        <f>SUMIF(日收益!A:A,月报!B9,日收益!D:D)</f>
        <v>816</v>
      </c>
      <c r="F9" s="26">
        <f>SUMIF(日收益!A:A,月报!B9,日收益!E:E)</f>
        <v>0</v>
      </c>
      <c r="G9" s="27">
        <f>SUMIF(日收益!A:A,月报!B9,日收益!F:F)</f>
        <v>0</v>
      </c>
      <c r="H9" s="27">
        <f>SUMIF(日收益!A:A,月报!B9,日收益!G:G)</f>
        <v>0</v>
      </c>
      <c r="I9" s="27">
        <f>SUMIF(日收益!A:A,月报!B9,日收益!H:H)</f>
        <v>0</v>
      </c>
      <c r="J9" s="27">
        <f>SUMIF(日收益!A:A,月报!B9,日收益!I:I)</f>
        <v>0</v>
      </c>
      <c r="K9" s="27">
        <f>SUMIF(日收益!A:A,月报!B9,日收益!J:J)</f>
        <v>0</v>
      </c>
      <c r="L9" s="27">
        <f>SUMIF(日收益!A:A,月报!B9,日收益!K:K)</f>
        <v>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="14" customFormat="1" customHeight="1" spans="2:39">
      <c r="B10" s="25">
        <f>DATE($D$2,$F$2,3)</f>
        <v>43072</v>
      </c>
      <c r="C10" s="26">
        <f>SUMIF(日收益!A:A,月报!B10,日收益!B:B)</f>
        <v>0</v>
      </c>
      <c r="D10" s="26">
        <f>SUMIF(日收益!A:A,月报!B10,日收益!C:C)</f>
        <v>0</v>
      </c>
      <c r="E10" s="26">
        <f>SUMIF(日收益!A:A,月报!B10,日收益!D:D)</f>
        <v>0</v>
      </c>
      <c r="F10" s="26">
        <f>SUMIF(日收益!A:A,月报!B10,日收益!E:E)</f>
        <v>0</v>
      </c>
      <c r="G10" s="27">
        <f>SUMIF(日收益!A:A,月报!B10,日收益!F:F)</f>
        <v>0</v>
      </c>
      <c r="H10" s="27">
        <f>SUMIF(日收益!A:A,月报!B10,日收益!G:G)</f>
        <v>0</v>
      </c>
      <c r="I10" s="27">
        <f>SUMIF(日收益!A:A,月报!B10,日收益!H:H)</f>
        <v>0</v>
      </c>
      <c r="J10" s="27">
        <f>SUMIF(日收益!A:A,月报!B10,日收益!I:I)</f>
        <v>0</v>
      </c>
      <c r="K10" s="27">
        <f>SUMIF(日收益!A:A,月报!B10,日收益!J:J)</f>
        <v>0</v>
      </c>
      <c r="L10" s="27">
        <f>SUMIF(日收益!A:A,月报!B10,日收益!K:K)</f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="14" customFormat="1" customHeight="1" spans="2:39">
      <c r="B11" s="25">
        <f>DATE($D$2,$F$2,4)</f>
        <v>43073</v>
      </c>
      <c r="C11" s="26">
        <f>SUMIF(日收益!A:A,月报!B11,日收益!B:B)</f>
        <v>0</v>
      </c>
      <c r="D11" s="26">
        <f>SUMIF(日收益!A:A,月报!B11,日收益!C:C)</f>
        <v>0</v>
      </c>
      <c r="E11" s="26">
        <f>SUMIF(日收益!A:A,月报!B11,日收益!D:D)</f>
        <v>0</v>
      </c>
      <c r="F11" s="26">
        <f>SUMIF(日收益!A:A,月报!B11,日收益!E:E)</f>
        <v>0</v>
      </c>
      <c r="G11" s="27">
        <f>SUMIF(日收益!A:A,月报!B11,日收益!F:F)</f>
        <v>0</v>
      </c>
      <c r="H11" s="27">
        <f>SUMIF(日收益!A:A,月报!B11,日收益!G:G)</f>
        <v>0</v>
      </c>
      <c r="I11" s="27">
        <f>SUMIF(日收益!A:A,月报!B11,日收益!H:H)</f>
        <v>0</v>
      </c>
      <c r="J11" s="27">
        <f>SUMIF(日收益!A:A,月报!B11,日收益!I:I)</f>
        <v>0</v>
      </c>
      <c r="K11" s="27">
        <f>SUMIF(日收益!A:A,月报!B11,日收益!J:J)</f>
        <v>0</v>
      </c>
      <c r="L11" s="27">
        <f>SUMIF(日收益!A:A,月报!B11,日收益!K:K)</f>
        <v>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="14" customFormat="1" customHeight="1" spans="2:39">
      <c r="B12" s="25">
        <f>DATE($D$2,$F$2,5)</f>
        <v>43074</v>
      </c>
      <c r="C12" s="26">
        <f>SUMIF(日收益!A:A,月报!B12,日收益!B:B)</f>
        <v>0</v>
      </c>
      <c r="D12" s="26">
        <f>SUMIF(日收益!A:A,月报!B12,日收益!C:C)</f>
        <v>0</v>
      </c>
      <c r="E12" s="26">
        <f>SUMIF(日收益!A:A,月报!B12,日收益!D:D)</f>
        <v>0</v>
      </c>
      <c r="F12" s="26">
        <f>SUMIF(日收益!A:A,月报!B12,日收益!E:E)</f>
        <v>0</v>
      </c>
      <c r="G12" s="27">
        <f>SUMIF(日收益!A:A,月报!B12,日收益!F:F)</f>
        <v>0</v>
      </c>
      <c r="H12" s="27">
        <f>SUMIF(日收益!A:A,月报!B12,日收益!G:G)</f>
        <v>0</v>
      </c>
      <c r="I12" s="27">
        <f>SUMIF(日收益!A:A,月报!B12,日收益!H:H)</f>
        <v>0</v>
      </c>
      <c r="J12" s="27">
        <f>SUMIF(日收益!A:A,月报!B12,日收益!I:I)</f>
        <v>0</v>
      </c>
      <c r="K12" s="27">
        <f>SUMIF(日收益!A:A,月报!B12,日收益!J:J)</f>
        <v>0</v>
      </c>
      <c r="L12" s="27">
        <f>SUMIF(日收益!A:A,月报!B12,日收益!K:K)</f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="14" customFormat="1" customHeight="1" spans="2:39">
      <c r="B13" s="25">
        <f>DATE($D$2,$F$2,6)</f>
        <v>43075</v>
      </c>
      <c r="C13" s="26">
        <f>SUMIF(日收益!A:A,月报!B13,日收益!B:B)</f>
        <v>0</v>
      </c>
      <c r="D13" s="26">
        <f>SUMIF(日收益!A:A,月报!B13,日收益!C:C)</f>
        <v>0</v>
      </c>
      <c r="E13" s="26">
        <f>SUMIF(日收益!A:A,月报!B13,日收益!D:D)</f>
        <v>0</v>
      </c>
      <c r="F13" s="26">
        <f>SUMIF(日收益!A:A,月报!B13,日收益!E:E)</f>
        <v>0</v>
      </c>
      <c r="G13" s="27">
        <f>SUMIF(日收益!A:A,月报!B13,日收益!F:F)</f>
        <v>0</v>
      </c>
      <c r="H13" s="27">
        <f>SUMIF(日收益!A:A,月报!B13,日收益!G:G)</f>
        <v>0</v>
      </c>
      <c r="I13" s="27">
        <f>SUMIF(日收益!A:A,月报!B13,日收益!H:H)</f>
        <v>0</v>
      </c>
      <c r="J13" s="27">
        <f>SUMIF(日收益!A:A,月报!B13,日收益!I:I)</f>
        <v>0</v>
      </c>
      <c r="K13" s="27">
        <f>SUMIF(日收益!A:A,月报!B13,日收益!J:J)</f>
        <v>0</v>
      </c>
      <c r="L13" s="27">
        <f>SUMIF(日收益!A:A,月报!B13,日收益!K:K)</f>
        <v>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="14" customFormat="1" customHeight="1" spans="2:39">
      <c r="B14" s="25">
        <f>DATE($D$2,$F$2,7)</f>
        <v>43076</v>
      </c>
      <c r="C14" s="26">
        <f>SUMIF(日收益!A:A,月报!B14,日收益!B:B)</f>
        <v>0</v>
      </c>
      <c r="D14" s="26">
        <f>SUMIF(日收益!A:A,月报!B14,日收益!C:C)</f>
        <v>0</v>
      </c>
      <c r="E14" s="26">
        <f>SUMIF(日收益!A:A,月报!B14,日收益!D:D)</f>
        <v>0</v>
      </c>
      <c r="F14" s="26">
        <f>SUMIF(日收益!A:A,月报!B14,日收益!E:E)</f>
        <v>0</v>
      </c>
      <c r="G14" s="27">
        <f>SUMIF(日收益!A:A,月报!B14,日收益!F:F)</f>
        <v>0</v>
      </c>
      <c r="H14" s="27">
        <f>SUMIF(日收益!A:A,月报!B14,日收益!G:G)</f>
        <v>0</v>
      </c>
      <c r="I14" s="27">
        <f>SUMIF(日收益!A:A,月报!B14,日收益!H:H)</f>
        <v>0</v>
      </c>
      <c r="J14" s="27">
        <f>SUMIF(日收益!A:A,月报!B14,日收益!I:I)</f>
        <v>0</v>
      </c>
      <c r="K14" s="27">
        <f>SUMIF(日收益!A:A,月报!B14,日收益!J:J)</f>
        <v>0</v>
      </c>
      <c r="L14" s="27">
        <f>SUMIF(日收益!A:A,月报!B14,日收益!K:K)</f>
        <v>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="14" customFormat="1" customHeight="1" spans="2:39">
      <c r="B15" s="25">
        <f>DATE($D$2,$F$2,8)</f>
        <v>43077</v>
      </c>
      <c r="C15" s="26">
        <f>SUMIF(日收益!A:A,月报!B15,日收益!B:B)</f>
        <v>0</v>
      </c>
      <c r="D15" s="26">
        <f>SUMIF(日收益!A:A,月报!B15,日收益!C:C)</f>
        <v>0</v>
      </c>
      <c r="E15" s="26">
        <f>SUMIF(日收益!A:A,月报!B15,日收益!D:D)</f>
        <v>0</v>
      </c>
      <c r="F15" s="26">
        <f>SUMIF(日收益!A:A,月报!B15,日收益!E:E)</f>
        <v>0</v>
      </c>
      <c r="G15" s="27">
        <f>SUMIF(日收益!A:A,月报!B15,日收益!F:F)</f>
        <v>0</v>
      </c>
      <c r="H15" s="27">
        <f>SUMIF(日收益!A:A,月报!B15,日收益!G:G)</f>
        <v>0</v>
      </c>
      <c r="I15" s="27">
        <f>SUMIF(日收益!A:A,月报!B15,日收益!H:H)</f>
        <v>0</v>
      </c>
      <c r="J15" s="27">
        <f>SUMIF(日收益!A:A,月报!B15,日收益!I:I)</f>
        <v>0</v>
      </c>
      <c r="K15" s="27">
        <f>SUMIF(日收益!A:A,月报!B15,日收益!J:J)</f>
        <v>0</v>
      </c>
      <c r="L15" s="27">
        <f>SUMIF(日收益!A:A,月报!B15,日收益!K:K)</f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="14" customFormat="1" customHeight="1" spans="2:39">
      <c r="B16" s="25">
        <f>DATE($D$2,$F$2,9)</f>
        <v>43078</v>
      </c>
      <c r="C16" s="26">
        <f>SUMIF(日收益!A:A,月报!B16,日收益!B:B)</f>
        <v>0</v>
      </c>
      <c r="D16" s="26">
        <f>SUMIF(日收益!A:A,月报!B16,日收益!C:C)</f>
        <v>0</v>
      </c>
      <c r="E16" s="26">
        <f>SUMIF(日收益!A:A,月报!B16,日收益!D:D)</f>
        <v>0</v>
      </c>
      <c r="F16" s="26">
        <f>SUMIF(日收益!A:A,月报!B16,日收益!E:E)</f>
        <v>0</v>
      </c>
      <c r="G16" s="27">
        <f>SUMIF(日收益!A:A,月报!B16,日收益!F:F)</f>
        <v>0</v>
      </c>
      <c r="H16" s="27">
        <f>SUMIF(日收益!A:A,月报!B16,日收益!G:G)</f>
        <v>0</v>
      </c>
      <c r="I16" s="27">
        <f>SUMIF(日收益!A:A,月报!B16,日收益!H:H)</f>
        <v>0</v>
      </c>
      <c r="J16" s="27">
        <f>SUMIF(日收益!A:A,月报!B16,日收益!I:I)</f>
        <v>0</v>
      </c>
      <c r="K16" s="27">
        <f>SUMIF(日收益!A:A,月报!B16,日收益!J:J)</f>
        <v>0</v>
      </c>
      <c r="L16" s="27">
        <f>SUMIF(日收益!A:A,月报!B16,日收益!K:K)</f>
        <v>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="14" customFormat="1" customHeight="1" spans="2:39">
      <c r="B17" s="25">
        <f>DATE($D$2,$F$2,10)</f>
        <v>43079</v>
      </c>
      <c r="C17" s="26">
        <f>SUMIF(日收益!A:A,月报!B17,日收益!B:B)</f>
        <v>0</v>
      </c>
      <c r="D17" s="26">
        <f>SUMIF(日收益!A:A,月报!B17,日收益!C:C)</f>
        <v>0</v>
      </c>
      <c r="E17" s="26">
        <f>SUMIF(日收益!A:A,月报!B17,日收益!D:D)</f>
        <v>0</v>
      </c>
      <c r="F17" s="26">
        <f>SUMIF(日收益!A:A,月报!B17,日收益!E:E)</f>
        <v>0</v>
      </c>
      <c r="G17" s="27">
        <f>SUMIF(日收益!A:A,月报!B17,日收益!F:F)</f>
        <v>0</v>
      </c>
      <c r="H17" s="27">
        <f>SUMIF(日收益!A:A,月报!B17,日收益!G:G)</f>
        <v>0</v>
      </c>
      <c r="I17" s="27">
        <f>SUMIF(日收益!A:A,月报!B17,日收益!H:H)</f>
        <v>0</v>
      </c>
      <c r="J17" s="27">
        <f>SUMIF(日收益!A:A,月报!B17,日收益!I:I)</f>
        <v>0</v>
      </c>
      <c r="K17" s="27">
        <f>SUMIF(日收益!A:A,月报!B17,日收益!J:J)</f>
        <v>0</v>
      </c>
      <c r="L17" s="27">
        <f>SUMIF(日收益!A:A,月报!B17,日收益!K:K)</f>
        <v>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="14" customFormat="1" customHeight="1" spans="2:39">
      <c r="B18" s="25">
        <f>DATE($D$2,$F$2,11)</f>
        <v>43080</v>
      </c>
      <c r="C18" s="26">
        <f>SUMIF(日收益!A:A,月报!B18,日收益!B:B)</f>
        <v>0</v>
      </c>
      <c r="D18" s="26">
        <f>SUMIF(日收益!A:A,月报!B18,日收益!C:C)</f>
        <v>0</v>
      </c>
      <c r="E18" s="26">
        <f>SUMIF(日收益!A:A,月报!B18,日收益!D:D)</f>
        <v>0</v>
      </c>
      <c r="F18" s="26">
        <f>SUMIF(日收益!A:A,月报!B18,日收益!E:E)</f>
        <v>0</v>
      </c>
      <c r="G18" s="27">
        <f>SUMIF(日收益!A:A,月报!B18,日收益!F:F)</f>
        <v>0</v>
      </c>
      <c r="H18" s="27">
        <f>SUMIF(日收益!A:A,月报!B18,日收益!G:G)</f>
        <v>0</v>
      </c>
      <c r="I18" s="27">
        <f>SUMIF(日收益!A:A,月报!B18,日收益!H:H)</f>
        <v>0</v>
      </c>
      <c r="J18" s="27">
        <f>SUMIF(日收益!A:A,月报!B18,日收益!I:I)</f>
        <v>0</v>
      </c>
      <c r="K18" s="27">
        <f>SUMIF(日收益!A:A,月报!B18,日收益!J:J)</f>
        <v>0</v>
      </c>
      <c r="L18" s="27">
        <f>SUMIF(日收益!A:A,月报!B18,日收益!K:K)</f>
        <v>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="14" customFormat="1" customHeight="1" spans="2:39">
      <c r="B19" s="25">
        <f>DATE($D$2,$F$2,12)</f>
        <v>43081</v>
      </c>
      <c r="C19" s="26">
        <f>SUMIF(日收益!A:A,月报!B19,日收益!B:B)</f>
        <v>0</v>
      </c>
      <c r="D19" s="26">
        <f>SUMIF(日收益!A:A,月报!B19,日收益!C:C)</f>
        <v>0</v>
      </c>
      <c r="E19" s="26">
        <f>SUMIF(日收益!A:A,月报!B19,日收益!D:D)</f>
        <v>0</v>
      </c>
      <c r="F19" s="26">
        <f>SUMIF(日收益!A:A,月报!B19,日收益!E:E)</f>
        <v>0</v>
      </c>
      <c r="G19" s="27">
        <f>SUMIF(日收益!A:A,月报!B19,日收益!F:F)</f>
        <v>0</v>
      </c>
      <c r="H19" s="27">
        <f>SUMIF(日收益!A:A,月报!B19,日收益!G:G)</f>
        <v>0</v>
      </c>
      <c r="I19" s="27">
        <f>SUMIF(日收益!A:A,月报!B19,日收益!H:H)</f>
        <v>0</v>
      </c>
      <c r="J19" s="27">
        <f>SUMIF(日收益!A:A,月报!B19,日收益!I:I)</f>
        <v>0</v>
      </c>
      <c r="K19" s="27">
        <f>SUMIF(日收益!A:A,月报!B19,日收益!J:J)</f>
        <v>0</v>
      </c>
      <c r="L19" s="27">
        <f>SUMIF(日收益!A:A,月报!B19,日收益!K:K)</f>
        <v>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="14" customFormat="1" customHeight="1" spans="2:39">
      <c r="B20" s="25">
        <f>DATE($D$2,$F$2,13)</f>
        <v>43082</v>
      </c>
      <c r="C20" s="26">
        <f>SUMIF(日收益!A:A,月报!B20,日收益!B:B)</f>
        <v>0</v>
      </c>
      <c r="D20" s="26">
        <f>SUMIF(日收益!A:A,月报!B20,日收益!C:C)</f>
        <v>0</v>
      </c>
      <c r="E20" s="26">
        <f>SUMIF(日收益!A:A,月报!B20,日收益!D:D)</f>
        <v>0</v>
      </c>
      <c r="F20" s="26">
        <f>SUMIF(日收益!A:A,月报!B20,日收益!E:E)</f>
        <v>0</v>
      </c>
      <c r="G20" s="27">
        <f>SUMIF(日收益!A:A,月报!B20,日收益!F:F)</f>
        <v>0</v>
      </c>
      <c r="H20" s="27">
        <f>SUMIF(日收益!A:A,月报!B20,日收益!G:G)</f>
        <v>0</v>
      </c>
      <c r="I20" s="27">
        <f>SUMIF(日收益!A:A,月报!B20,日收益!H:H)</f>
        <v>0</v>
      </c>
      <c r="J20" s="27">
        <f>SUMIF(日收益!A:A,月报!B20,日收益!I:I)</f>
        <v>0</v>
      </c>
      <c r="K20" s="27">
        <f>SUMIF(日收益!A:A,月报!B20,日收益!J:J)</f>
        <v>0</v>
      </c>
      <c r="L20" s="27">
        <f>SUMIF(日收益!A:A,月报!B20,日收益!K:K)</f>
        <v>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="14" customFormat="1" customHeight="1" spans="2:39">
      <c r="B21" s="25">
        <f>DATE($D$2,$F$2,14)</f>
        <v>43083</v>
      </c>
      <c r="C21" s="26">
        <f>SUMIF(日收益!A:A,月报!B21,日收益!B:B)</f>
        <v>0</v>
      </c>
      <c r="D21" s="26">
        <f>SUMIF(日收益!A:A,月报!B21,日收益!C:C)</f>
        <v>0</v>
      </c>
      <c r="E21" s="26">
        <f>SUMIF(日收益!A:A,月报!B21,日收益!D:D)</f>
        <v>0</v>
      </c>
      <c r="F21" s="26">
        <f>SUMIF(日收益!A:A,月报!B21,日收益!E:E)</f>
        <v>0</v>
      </c>
      <c r="G21" s="27">
        <f>SUMIF(日收益!A:A,月报!B21,日收益!F:F)</f>
        <v>0</v>
      </c>
      <c r="H21" s="27">
        <f>SUMIF(日收益!A:A,月报!B21,日收益!G:G)</f>
        <v>0</v>
      </c>
      <c r="I21" s="27">
        <f>SUMIF(日收益!A:A,月报!B21,日收益!H:H)</f>
        <v>0</v>
      </c>
      <c r="J21" s="27">
        <f>SUMIF(日收益!A:A,月报!B21,日收益!I:I)</f>
        <v>0</v>
      </c>
      <c r="K21" s="27">
        <f>SUMIF(日收益!A:A,月报!B21,日收益!J:J)</f>
        <v>0</v>
      </c>
      <c r="L21" s="27">
        <f>SUMIF(日收益!A:A,月报!B21,日收益!K:K)</f>
        <v>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="14" customFormat="1" customHeight="1" spans="2:39">
      <c r="B22" s="25">
        <f>DATE($D$2,$F$2,15)</f>
        <v>43084</v>
      </c>
      <c r="C22" s="26">
        <f>SUMIF(日收益!A:A,月报!B22,日收益!B:B)</f>
        <v>0</v>
      </c>
      <c r="D22" s="26">
        <f>SUMIF(日收益!A:A,月报!B22,日收益!C:C)</f>
        <v>0</v>
      </c>
      <c r="E22" s="26">
        <f>SUMIF(日收益!A:A,月报!B22,日收益!D:D)</f>
        <v>0</v>
      </c>
      <c r="F22" s="26">
        <f>SUMIF(日收益!A:A,月报!B22,日收益!E:E)</f>
        <v>0</v>
      </c>
      <c r="G22" s="27">
        <f>SUMIF(日收益!A:A,月报!B22,日收益!F:F)</f>
        <v>0</v>
      </c>
      <c r="H22" s="27">
        <f>SUMIF(日收益!A:A,月报!B22,日收益!G:G)</f>
        <v>0</v>
      </c>
      <c r="I22" s="27">
        <f>SUMIF(日收益!A:A,月报!B22,日收益!H:H)</f>
        <v>0</v>
      </c>
      <c r="J22" s="27">
        <f>SUMIF(日收益!A:A,月报!B22,日收益!I:I)</f>
        <v>0</v>
      </c>
      <c r="K22" s="27">
        <f>SUMIF(日收益!A:A,月报!B22,日收益!J:J)</f>
        <v>0</v>
      </c>
      <c r="L22" s="27">
        <f>SUMIF(日收益!A:A,月报!B22,日收益!K:K)</f>
        <v>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="14" customFormat="1" customHeight="1" spans="2:39">
      <c r="B23" s="25">
        <f>DATE($D$2,$F$2,16)</f>
        <v>43085</v>
      </c>
      <c r="C23" s="26">
        <f>SUMIF(日收益!A:A,月报!B23,日收益!B:B)</f>
        <v>0</v>
      </c>
      <c r="D23" s="26">
        <f>SUMIF(日收益!A:A,月报!B23,日收益!C:C)</f>
        <v>0</v>
      </c>
      <c r="E23" s="26">
        <f>SUMIF(日收益!A:A,月报!B23,日收益!D:D)</f>
        <v>0</v>
      </c>
      <c r="F23" s="26">
        <f>SUMIF(日收益!A:A,月报!B23,日收益!E:E)</f>
        <v>0</v>
      </c>
      <c r="G23" s="27">
        <f>SUMIF(日收益!A:A,月报!B23,日收益!F:F)</f>
        <v>0</v>
      </c>
      <c r="H23" s="27">
        <f>SUMIF(日收益!A:A,月报!B23,日收益!G:G)</f>
        <v>0</v>
      </c>
      <c r="I23" s="27">
        <f>SUMIF(日收益!A:A,月报!B23,日收益!H:H)</f>
        <v>0</v>
      </c>
      <c r="J23" s="27">
        <f>SUMIF(日收益!A:A,月报!B23,日收益!I:I)</f>
        <v>0</v>
      </c>
      <c r="K23" s="27">
        <f>SUMIF(日收益!A:A,月报!B23,日收益!J:J)</f>
        <v>0</v>
      </c>
      <c r="L23" s="27">
        <f>SUMIF(日收益!A:A,月报!B23,日收益!K:K)</f>
        <v>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="14" customFormat="1" customHeight="1" spans="2:39">
      <c r="B24" s="25">
        <f>DATE($D$2,$F$2,17)</f>
        <v>43086</v>
      </c>
      <c r="C24" s="26">
        <f>SUMIF(日收益!A:A,月报!B24,日收益!B:B)</f>
        <v>0</v>
      </c>
      <c r="D24" s="26">
        <f>SUMIF(日收益!A:A,月报!B24,日收益!C:C)</f>
        <v>0</v>
      </c>
      <c r="E24" s="26">
        <f>SUMIF(日收益!A:A,月报!B24,日收益!D:D)</f>
        <v>0</v>
      </c>
      <c r="F24" s="26">
        <f>SUMIF(日收益!A:A,月报!B24,日收益!E:E)</f>
        <v>0</v>
      </c>
      <c r="G24" s="27">
        <f>SUMIF(日收益!A:A,月报!B24,日收益!F:F)</f>
        <v>0</v>
      </c>
      <c r="H24" s="27">
        <f>SUMIF(日收益!A:A,月报!B24,日收益!G:G)</f>
        <v>0</v>
      </c>
      <c r="I24" s="27">
        <f>SUMIF(日收益!A:A,月报!B24,日收益!H:H)</f>
        <v>0</v>
      </c>
      <c r="J24" s="27">
        <f>SUMIF(日收益!A:A,月报!B24,日收益!I:I)</f>
        <v>0</v>
      </c>
      <c r="K24" s="27">
        <f>SUMIF(日收益!A:A,月报!B24,日收益!J:J)</f>
        <v>0</v>
      </c>
      <c r="L24" s="27">
        <f>SUMIF(日收益!A:A,月报!B24,日收益!K:K)</f>
        <v>0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="14" customFormat="1" customHeight="1" spans="2:39">
      <c r="B25" s="25">
        <f>DATE($D$2,$F$2,18)</f>
        <v>43087</v>
      </c>
      <c r="C25" s="26">
        <f>SUMIF(日收益!A:A,月报!B25,日收益!B:B)</f>
        <v>0</v>
      </c>
      <c r="D25" s="26">
        <f>SUMIF(日收益!A:A,月报!B25,日收益!C:C)</f>
        <v>0</v>
      </c>
      <c r="E25" s="26">
        <f>SUMIF(日收益!A:A,月报!B25,日收益!D:D)</f>
        <v>0</v>
      </c>
      <c r="F25" s="26">
        <f>SUMIF(日收益!A:A,月报!B25,日收益!E:E)</f>
        <v>0</v>
      </c>
      <c r="G25" s="27">
        <f>SUMIF(日收益!A:A,月报!B25,日收益!F:F)</f>
        <v>0</v>
      </c>
      <c r="H25" s="27">
        <f>SUMIF(日收益!A:A,月报!B25,日收益!G:G)</f>
        <v>0</v>
      </c>
      <c r="I25" s="27">
        <f>SUMIF(日收益!A:A,月报!B25,日收益!H:H)</f>
        <v>0</v>
      </c>
      <c r="J25" s="27">
        <f>SUMIF(日收益!A:A,月报!B25,日收益!I:I)</f>
        <v>0</v>
      </c>
      <c r="K25" s="27">
        <f>SUMIF(日收益!A:A,月报!B25,日收益!J:J)</f>
        <v>0</v>
      </c>
      <c r="L25" s="27">
        <f>SUMIF(日收益!A:A,月报!B25,日收益!K:K)</f>
        <v>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="14" customFormat="1" customHeight="1" spans="2:39">
      <c r="B26" s="25">
        <f>DATE($D$2,$F$2,19)</f>
        <v>43088</v>
      </c>
      <c r="C26" s="26">
        <f>SUMIF(日收益!A:A,月报!B26,日收益!B:B)</f>
        <v>0</v>
      </c>
      <c r="D26" s="26">
        <f>SUMIF(日收益!A:A,月报!B26,日收益!C:C)</f>
        <v>0</v>
      </c>
      <c r="E26" s="26">
        <f>SUMIF(日收益!A:A,月报!B26,日收益!D:D)</f>
        <v>0</v>
      </c>
      <c r="F26" s="26">
        <f>SUMIF(日收益!A:A,月报!B26,日收益!E:E)</f>
        <v>0</v>
      </c>
      <c r="G26" s="27">
        <f>SUMIF(日收益!A:A,月报!B26,日收益!F:F)</f>
        <v>0</v>
      </c>
      <c r="H26" s="27">
        <f>SUMIF(日收益!A:A,月报!B26,日收益!G:G)</f>
        <v>0</v>
      </c>
      <c r="I26" s="27">
        <f>SUMIF(日收益!A:A,月报!B26,日收益!H:H)</f>
        <v>0</v>
      </c>
      <c r="J26" s="27">
        <f>SUMIF(日收益!A:A,月报!B26,日收益!I:I)</f>
        <v>0</v>
      </c>
      <c r="K26" s="27">
        <f>SUMIF(日收益!A:A,月报!B26,日收益!J:J)</f>
        <v>0</v>
      </c>
      <c r="L26" s="27">
        <f>SUMIF(日收益!A:A,月报!B26,日收益!K:K)</f>
        <v>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="14" customFormat="1" customHeight="1" spans="2:39">
      <c r="B27" s="25">
        <f>DATE($D$2,$F$2,20)</f>
        <v>43089</v>
      </c>
      <c r="C27" s="26">
        <f>SUMIF(日收益!A:A,月报!B27,日收益!B:B)</f>
        <v>0</v>
      </c>
      <c r="D27" s="26">
        <f>SUMIF(日收益!A:A,月报!B27,日收益!C:C)</f>
        <v>0</v>
      </c>
      <c r="E27" s="26">
        <f>SUMIF(日收益!A:A,月报!B27,日收益!D:D)</f>
        <v>0</v>
      </c>
      <c r="F27" s="26">
        <f>SUMIF(日收益!A:A,月报!B27,日收益!E:E)</f>
        <v>0</v>
      </c>
      <c r="G27" s="27">
        <f>SUMIF(日收益!A:A,月报!B27,日收益!F:F)</f>
        <v>0</v>
      </c>
      <c r="H27" s="27">
        <f>SUMIF(日收益!A:A,月报!B27,日收益!G:G)</f>
        <v>0</v>
      </c>
      <c r="I27" s="27">
        <f>SUMIF(日收益!A:A,月报!B27,日收益!H:H)</f>
        <v>0</v>
      </c>
      <c r="J27" s="27">
        <f>SUMIF(日收益!A:A,月报!B27,日收益!I:I)</f>
        <v>0</v>
      </c>
      <c r="K27" s="27">
        <f>SUMIF(日收益!A:A,月报!B27,日收益!J:J)</f>
        <v>0</v>
      </c>
      <c r="L27" s="27">
        <f>SUMIF(日收益!A:A,月报!B27,日收益!K:K)</f>
        <v>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="14" customFormat="1" customHeight="1" spans="2:39">
      <c r="B28" s="25">
        <f>DATE($D$2,$F$2,21)</f>
        <v>43090</v>
      </c>
      <c r="C28" s="26">
        <f>SUMIF(日收益!A:A,月报!B28,日收益!B:B)</f>
        <v>0</v>
      </c>
      <c r="D28" s="26">
        <f>SUMIF(日收益!A:A,月报!B28,日收益!C:C)</f>
        <v>0</v>
      </c>
      <c r="E28" s="26">
        <f>SUMIF(日收益!A:A,月报!B28,日收益!D:D)</f>
        <v>0</v>
      </c>
      <c r="F28" s="26">
        <f>SUMIF(日收益!A:A,月报!B28,日收益!E:E)</f>
        <v>0</v>
      </c>
      <c r="G28" s="27">
        <f>SUMIF(日收益!A:A,月报!B28,日收益!F:F)</f>
        <v>0</v>
      </c>
      <c r="H28" s="27">
        <f>SUMIF(日收益!A:A,月报!B28,日收益!G:G)</f>
        <v>0</v>
      </c>
      <c r="I28" s="27">
        <f>SUMIF(日收益!A:A,月报!B28,日收益!H:H)</f>
        <v>0</v>
      </c>
      <c r="J28" s="27">
        <f>SUMIF(日收益!A:A,月报!B28,日收益!I:I)</f>
        <v>0</v>
      </c>
      <c r="K28" s="27">
        <f>SUMIF(日收益!A:A,月报!B28,日收益!J:J)</f>
        <v>0</v>
      </c>
      <c r="L28" s="27">
        <f>SUMIF(日收益!A:A,月报!B28,日收益!K:K)</f>
        <v>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="14" customFormat="1" customHeight="1" spans="2:39">
      <c r="B29" s="25">
        <f>DATE($D$2,$F$2,22)</f>
        <v>43091</v>
      </c>
      <c r="C29" s="26">
        <f>SUMIF(日收益!A:A,月报!B29,日收益!B:B)</f>
        <v>0</v>
      </c>
      <c r="D29" s="26">
        <f>SUMIF(日收益!A:A,月报!B29,日收益!C:C)</f>
        <v>0</v>
      </c>
      <c r="E29" s="26">
        <f>SUMIF(日收益!A:A,月报!B29,日收益!D:D)</f>
        <v>0</v>
      </c>
      <c r="F29" s="26">
        <f>SUMIF(日收益!A:A,月报!B29,日收益!E:E)</f>
        <v>0</v>
      </c>
      <c r="G29" s="27">
        <f>SUMIF(日收益!A:A,月报!B29,日收益!F:F)</f>
        <v>0</v>
      </c>
      <c r="H29" s="27">
        <f>SUMIF(日收益!A:A,月报!B29,日收益!G:G)</f>
        <v>0</v>
      </c>
      <c r="I29" s="27">
        <f>SUMIF(日收益!A:A,月报!B29,日收益!H:H)</f>
        <v>0</v>
      </c>
      <c r="J29" s="27">
        <f>SUMIF(日收益!A:A,月报!B29,日收益!I:I)</f>
        <v>0</v>
      </c>
      <c r="K29" s="27">
        <f>SUMIF(日收益!A:A,月报!B29,日收益!J:J)</f>
        <v>0</v>
      </c>
      <c r="L29" s="27">
        <f>SUMIF(日收益!A:A,月报!B29,日收益!K:K)</f>
        <v>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="14" customFormat="1" customHeight="1" spans="2:39">
      <c r="B30" s="25">
        <f>DATE($D$2,$F$2,23)</f>
        <v>43092</v>
      </c>
      <c r="C30" s="26">
        <f>SUMIF(日收益!A:A,月报!B30,日收益!B:B)</f>
        <v>0</v>
      </c>
      <c r="D30" s="26">
        <f>SUMIF(日收益!A:A,月报!B30,日收益!C:C)</f>
        <v>0</v>
      </c>
      <c r="E30" s="26">
        <f>SUMIF(日收益!A:A,月报!B30,日收益!D:D)</f>
        <v>0</v>
      </c>
      <c r="F30" s="26">
        <f>SUMIF(日收益!A:A,月报!B30,日收益!E:E)</f>
        <v>0</v>
      </c>
      <c r="G30" s="27">
        <f>SUMIF(日收益!A:A,月报!B30,日收益!F:F)</f>
        <v>0</v>
      </c>
      <c r="H30" s="27">
        <f>SUMIF(日收益!A:A,月报!B30,日收益!G:G)</f>
        <v>0</v>
      </c>
      <c r="I30" s="27">
        <f>SUMIF(日收益!A:A,月报!B30,日收益!H:H)</f>
        <v>0</v>
      </c>
      <c r="J30" s="27">
        <f>SUMIF(日收益!A:A,月报!B30,日收益!I:I)</f>
        <v>0</v>
      </c>
      <c r="K30" s="27">
        <f>SUMIF(日收益!A:A,月报!B30,日收益!J:J)</f>
        <v>0</v>
      </c>
      <c r="L30" s="27">
        <f>SUMIF(日收益!A:A,月报!B30,日收益!K:K)</f>
        <v>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="14" customFormat="1" customHeight="1" spans="2:39">
      <c r="B31" s="25">
        <f>DATE($D$2,$F$2,24)</f>
        <v>43093</v>
      </c>
      <c r="C31" s="26">
        <f>SUMIF(日收益!A:A,月报!B31,日收益!B:B)</f>
        <v>0</v>
      </c>
      <c r="D31" s="26">
        <f>SUMIF(日收益!A:A,月报!B31,日收益!C:C)</f>
        <v>0</v>
      </c>
      <c r="E31" s="26">
        <f>SUMIF(日收益!A:A,月报!B31,日收益!D:D)</f>
        <v>0</v>
      </c>
      <c r="F31" s="26">
        <f>SUMIF(日收益!A:A,月报!B31,日收益!E:E)</f>
        <v>0</v>
      </c>
      <c r="G31" s="27">
        <f>SUMIF(日收益!A:A,月报!B31,日收益!F:F)</f>
        <v>0</v>
      </c>
      <c r="H31" s="27">
        <f>SUMIF(日收益!A:A,月报!B31,日收益!G:G)</f>
        <v>0</v>
      </c>
      <c r="I31" s="27">
        <f>SUMIF(日收益!A:A,月报!B31,日收益!H:H)</f>
        <v>0</v>
      </c>
      <c r="J31" s="27">
        <f>SUMIF(日收益!A:A,月报!B31,日收益!I:I)</f>
        <v>0</v>
      </c>
      <c r="K31" s="27">
        <f>SUMIF(日收益!A:A,月报!B31,日收益!J:J)</f>
        <v>0</v>
      </c>
      <c r="L31" s="27">
        <f>SUMIF(日收益!A:A,月报!B31,日收益!K:K)</f>
        <v>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="14" customFormat="1" customHeight="1" spans="2:39">
      <c r="B32" s="25">
        <f>DATE($D$2,$F$2,25)</f>
        <v>43094</v>
      </c>
      <c r="C32" s="26">
        <f>SUMIF(日收益!A:A,月报!B32,日收益!B:B)</f>
        <v>0</v>
      </c>
      <c r="D32" s="26">
        <f>SUMIF(日收益!A:A,月报!B32,日收益!C:C)</f>
        <v>0</v>
      </c>
      <c r="E32" s="26">
        <f>SUMIF(日收益!A:A,月报!B32,日收益!D:D)</f>
        <v>0</v>
      </c>
      <c r="F32" s="26">
        <f>SUMIF(日收益!A:A,月报!B32,日收益!E:E)</f>
        <v>0</v>
      </c>
      <c r="G32" s="27">
        <f>SUMIF(日收益!A:A,月报!B32,日收益!F:F)</f>
        <v>0</v>
      </c>
      <c r="H32" s="27">
        <f>SUMIF(日收益!A:A,月报!B32,日收益!G:G)</f>
        <v>0</v>
      </c>
      <c r="I32" s="27">
        <f>SUMIF(日收益!A:A,月报!B32,日收益!H:H)</f>
        <v>0</v>
      </c>
      <c r="J32" s="27">
        <f>SUMIF(日收益!A:A,月报!B32,日收益!I:I)</f>
        <v>0</v>
      </c>
      <c r="K32" s="27">
        <f>SUMIF(日收益!A:A,月报!B32,日收益!J:J)</f>
        <v>0</v>
      </c>
      <c r="L32" s="27">
        <f>SUMIF(日收益!A:A,月报!B32,日收益!K:K)</f>
        <v>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="14" customFormat="1" customHeight="1" spans="2:39">
      <c r="B33" s="25">
        <f>DATE($D$2,$F$2,26)</f>
        <v>43095</v>
      </c>
      <c r="C33" s="26">
        <f>SUMIF(日收益!A:A,月报!B33,日收益!B:B)</f>
        <v>0</v>
      </c>
      <c r="D33" s="26">
        <f>SUMIF(日收益!A:A,月报!B33,日收益!C:C)</f>
        <v>0</v>
      </c>
      <c r="E33" s="26">
        <f>SUMIF(日收益!A:A,月报!B33,日收益!D:D)</f>
        <v>0</v>
      </c>
      <c r="F33" s="26">
        <f>SUMIF(日收益!A:A,月报!B33,日收益!E:E)</f>
        <v>0</v>
      </c>
      <c r="G33" s="27">
        <f>SUMIF(日收益!A:A,月报!B33,日收益!F:F)</f>
        <v>0</v>
      </c>
      <c r="H33" s="27">
        <f>SUMIF(日收益!A:A,月报!B33,日收益!G:G)</f>
        <v>0</v>
      </c>
      <c r="I33" s="27">
        <f>SUMIF(日收益!A:A,月报!B33,日收益!H:H)</f>
        <v>0</v>
      </c>
      <c r="J33" s="27">
        <f>SUMIF(日收益!A:A,月报!B33,日收益!I:I)</f>
        <v>0</v>
      </c>
      <c r="K33" s="27">
        <f>SUMIF(日收益!A:A,月报!B33,日收益!J:J)</f>
        <v>0</v>
      </c>
      <c r="L33" s="27">
        <f>SUMIF(日收益!A:A,月报!B33,日收益!K:K)</f>
        <v>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="14" customFormat="1" customHeight="1" spans="2:39">
      <c r="B34" s="25">
        <f>DATE($D$2,$F$2,27)</f>
        <v>43096</v>
      </c>
      <c r="C34" s="26">
        <f>SUMIF(日收益!A:A,月报!B34,日收益!B:B)</f>
        <v>0</v>
      </c>
      <c r="D34" s="26">
        <f>SUMIF(日收益!A:A,月报!B34,日收益!C:C)</f>
        <v>0</v>
      </c>
      <c r="E34" s="26">
        <f>SUMIF(日收益!A:A,月报!B34,日收益!D:D)</f>
        <v>0</v>
      </c>
      <c r="F34" s="26">
        <f>SUMIF(日收益!A:A,月报!B34,日收益!E:E)</f>
        <v>0</v>
      </c>
      <c r="G34" s="27">
        <f>SUMIF(日收益!A:A,月报!B34,日收益!F:F)</f>
        <v>0</v>
      </c>
      <c r="H34" s="27">
        <f>SUMIF(日收益!A:A,月报!B34,日收益!G:G)</f>
        <v>0</v>
      </c>
      <c r="I34" s="27">
        <f>SUMIF(日收益!A:A,月报!B34,日收益!H:H)</f>
        <v>0</v>
      </c>
      <c r="J34" s="27">
        <f>SUMIF(日收益!A:A,月报!B34,日收益!I:I)</f>
        <v>0</v>
      </c>
      <c r="K34" s="27">
        <f>SUMIF(日收益!A:A,月报!B34,日收益!J:J)</f>
        <v>0</v>
      </c>
      <c r="L34" s="27">
        <f>SUMIF(日收益!A:A,月报!B34,日收益!K:K)</f>
        <v>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="14" customFormat="1" customHeight="1" spans="2:39">
      <c r="B35" s="25">
        <f>IF(B34+1=EOMONTH(DATE($D$2,$F$2,1),0)+1,"",B34+1)</f>
        <v>43097</v>
      </c>
      <c r="C35" s="26">
        <f>SUMIF(日收益!A:A,月报!B35,日收益!B:B)</f>
        <v>0</v>
      </c>
      <c r="D35" s="26">
        <f>SUMIF(日收益!A:A,月报!B35,日收益!C:C)</f>
        <v>0</v>
      </c>
      <c r="E35" s="26">
        <f>SUMIF(日收益!A:A,月报!B35,日收益!D:D)</f>
        <v>0</v>
      </c>
      <c r="F35" s="26">
        <f>SUMIF(日收益!A:A,月报!B35,日收益!E:E)</f>
        <v>0</v>
      </c>
      <c r="G35" s="27">
        <f>SUMIF(日收益!A:A,月报!B35,日收益!F:F)</f>
        <v>0</v>
      </c>
      <c r="H35" s="27">
        <f>SUMIF(日收益!A:A,月报!B35,日收益!G:G)</f>
        <v>0</v>
      </c>
      <c r="I35" s="27">
        <f>SUMIF(日收益!A:A,月报!B35,日收益!H:H)</f>
        <v>0</v>
      </c>
      <c r="J35" s="27">
        <f>SUMIF(日收益!A:A,月报!B35,日收益!I:I)</f>
        <v>0</v>
      </c>
      <c r="K35" s="27">
        <f>SUMIF(日收益!A:A,月报!B35,日收益!J:J)</f>
        <v>0</v>
      </c>
      <c r="L35" s="27">
        <f>SUMIF(日收益!A:A,月报!B35,日收益!K:K)</f>
        <v>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="14" customFormat="1" customHeight="1" spans="2:39">
      <c r="B36" s="25">
        <f>IF(B35+1=EOMONTH(DATE($D$2,$F$2,1),0)+1,"",B35+1)</f>
        <v>43098</v>
      </c>
      <c r="C36" s="26">
        <f>SUMIF(日收益!A:A,月报!B36,日收益!B:B)</f>
        <v>0</v>
      </c>
      <c r="D36" s="26">
        <f>SUMIF(日收益!A:A,月报!B36,日收益!C:C)</f>
        <v>0</v>
      </c>
      <c r="E36" s="26">
        <f>SUMIF(日收益!A:A,月报!B36,日收益!D:D)</f>
        <v>0</v>
      </c>
      <c r="F36" s="26">
        <f>SUMIF(日收益!A:A,月报!B36,日收益!E:E)</f>
        <v>0</v>
      </c>
      <c r="G36" s="27">
        <f>SUMIF(日收益!A:A,月报!B36,日收益!F:F)</f>
        <v>0</v>
      </c>
      <c r="H36" s="27">
        <f>SUMIF(日收益!A:A,月报!B36,日收益!G:G)</f>
        <v>0</v>
      </c>
      <c r="I36" s="27">
        <f>SUMIF(日收益!A:A,月报!B36,日收益!H:H)</f>
        <v>0</v>
      </c>
      <c r="J36" s="27">
        <f>SUMIF(日收益!A:A,月报!B36,日收益!I:I)</f>
        <v>0</v>
      </c>
      <c r="K36" s="27">
        <f>SUMIF(日收益!A:A,月报!B36,日收益!J:J)</f>
        <v>0</v>
      </c>
      <c r="L36" s="27">
        <f>SUMIF(日收益!A:A,月报!B36,日收益!K:K)</f>
        <v>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="14" customFormat="1" customHeight="1" spans="2:39">
      <c r="B37" s="25">
        <f>IF(B36+1=EOMONTH(DATE($D$2,$F$2,1),0)+1,"",B36+1)</f>
        <v>43099</v>
      </c>
      <c r="C37" s="26">
        <f>SUMIF(日收益!A:A,月报!B37,日收益!B:B)</f>
        <v>0</v>
      </c>
      <c r="D37" s="26">
        <f>SUMIF(日收益!A:A,月报!B37,日收益!C:C)</f>
        <v>0</v>
      </c>
      <c r="E37" s="26">
        <f>SUMIF(日收益!A:A,月报!B37,日收益!D:D)</f>
        <v>0</v>
      </c>
      <c r="F37" s="26">
        <f>SUMIF(日收益!A:A,月报!B37,日收益!E:E)</f>
        <v>0</v>
      </c>
      <c r="G37" s="27">
        <f>SUMIF(日收益!A:A,月报!B37,日收益!F:F)</f>
        <v>0</v>
      </c>
      <c r="H37" s="27">
        <f>SUMIF(日收益!A:A,月报!B37,日收益!G:G)</f>
        <v>0</v>
      </c>
      <c r="I37" s="27">
        <f>SUMIF(日收益!A:A,月报!B37,日收益!H:H)</f>
        <v>0</v>
      </c>
      <c r="J37" s="27">
        <f>SUMIF(日收益!A:A,月报!B37,日收益!I:I)</f>
        <v>0</v>
      </c>
      <c r="K37" s="27">
        <f>SUMIF(日收益!A:A,月报!B37,日收益!J:J)</f>
        <v>0</v>
      </c>
      <c r="L37" s="27">
        <f>SUMIF(日收益!A:A,月报!B37,日收益!K:K)</f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="14" customFormat="1" customHeight="1" spans="2:39">
      <c r="B38" s="25">
        <f>IF(B37+1=EOMONTH(DATE($D$2,$F$2,1),0)+1,"",B37+1)</f>
        <v>43100</v>
      </c>
      <c r="C38" s="26">
        <f>SUMIF(日收益!A:A,月报!B38,日收益!B:B)</f>
        <v>0</v>
      </c>
      <c r="D38" s="26">
        <f>SUMIF(日收益!A:A,月报!B38,日收益!C:C)</f>
        <v>0</v>
      </c>
      <c r="E38" s="26">
        <f>SUMIF(日收益!A:A,月报!B38,日收益!D:D)</f>
        <v>0</v>
      </c>
      <c r="F38" s="26">
        <f>SUMIF(日收益!A:A,月报!B38,日收益!E:E)</f>
        <v>0</v>
      </c>
      <c r="G38" s="27">
        <f>SUMIF(日收益!A:A,月报!B38,日收益!F:F)</f>
        <v>0</v>
      </c>
      <c r="H38" s="27">
        <f>SUMIF(日收益!A:A,月报!B38,日收益!G:G)</f>
        <v>0</v>
      </c>
      <c r="I38" s="27">
        <f>SUMIF(日收益!A:A,月报!B38,日收益!H:H)</f>
        <v>0</v>
      </c>
      <c r="J38" s="27">
        <f>SUMIF(日收益!A:A,月报!B38,日收益!I:I)</f>
        <v>0</v>
      </c>
      <c r="K38" s="27">
        <f>SUMIF(日收益!A:A,月报!B38,日收益!J:J)</f>
        <v>0</v>
      </c>
      <c r="L38" s="27">
        <f>SUMIF(日收益!A:A,月报!B38,日收益!K:K)</f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="14" customFormat="1" customHeight="1" spans="2:39">
      <c r="B39" s="25" t="s">
        <v>15</v>
      </c>
      <c r="C39" s="26">
        <f t="shared" ref="C39:L39" si="0">SUM(C8:C38)</f>
        <v>4965</v>
      </c>
      <c r="D39" s="26">
        <f t="shared" si="0"/>
        <v>560</v>
      </c>
      <c r="E39" s="26">
        <f t="shared" si="0"/>
        <v>1610</v>
      </c>
      <c r="F39" s="26">
        <f t="shared" si="0"/>
        <v>0</v>
      </c>
      <c r="G39" s="26">
        <f t="shared" si="0"/>
        <v>0</v>
      </c>
      <c r="H39" s="26">
        <f t="shared" si="0"/>
        <v>0</v>
      </c>
      <c r="I39" s="26">
        <f t="shared" si="0"/>
        <v>0</v>
      </c>
      <c r="J39" s="26">
        <f t="shared" si="0"/>
        <v>0</v>
      </c>
      <c r="K39" s="26">
        <f t="shared" si="0"/>
        <v>0</v>
      </c>
      <c r="L39" s="26">
        <f t="shared" si="0"/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="14" customFormat="1" customHeight="1" spans="2:39">
      <c r="B40" s="28"/>
      <c r="C40" s="28"/>
      <c r="D40" s="28"/>
      <c r="E40" s="28"/>
      <c r="F40" s="28"/>
      <c r="G40" s="15"/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="14" customFormat="1" customHeight="1" spans="2:39">
      <c r="B41" s="28"/>
      <c r="C41" s="28"/>
      <c r="D41" s="28"/>
      <c r="E41" s="28"/>
      <c r="F41" s="28"/>
      <c r="G41" s="15"/>
      <c r="H41" s="15"/>
      <c r="I41" s="15"/>
      <c r="J41" s="15"/>
      <c r="K41" s="15"/>
      <c r="L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="14" customFormat="1" customHeight="1" spans="2:39">
      <c r="B42" s="28"/>
      <c r="C42" s="28"/>
      <c r="D42" s="28"/>
      <c r="E42" s="28"/>
      <c r="F42" s="28"/>
      <c r="G42" s="15"/>
      <c r="H42" s="15"/>
      <c r="I42" s="15"/>
      <c r="J42" s="15"/>
      <c r="K42" s="15"/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mergeCells count="2">
    <mergeCell ref="D4:E4"/>
    <mergeCell ref="B6:L6"/>
  </mergeCells>
  <dataValidations count="2">
    <dataValidation type="list" allowBlank="1" showInputMessage="1" showErrorMessage="1" sqref="D2">
      <formula1>"2017,2018,2019,2020,2021"</formula1>
    </dataValidation>
    <dataValidation type="list" allowBlank="1" showInputMessage="1" showErrorMessage="1" sqref="F2">
      <formula1>"1,2,3,4,5,6,7,8,9,10,11,12"</formula1>
    </dataValidation>
  </dataValidations>
  <pageMargins left="0.75" right="0.75" top="1" bottom="1" header="0.511805555555556" footer="0.511805555555556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"/>
  <sheetViews>
    <sheetView workbookViewId="0">
      <selection activeCell="P37" sqref="P37"/>
    </sheetView>
  </sheetViews>
  <sheetFormatPr defaultColWidth="9" defaultRowHeight="13.5" outlineLevelRow="2"/>
  <cols>
    <col min="1" max="24" width="9" style="1"/>
  </cols>
  <sheetData>
    <row r="1" spans="2:13">
      <c r="B1" s="13" t="s">
        <v>22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</sheetData>
  <mergeCells count="1">
    <mergeCell ref="B1:M3"/>
  </mergeCells>
  <pageMargins left="0.75" right="0.75" top="1" bottom="1" header="0.511805555555556" footer="0.511805555555556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4"/>
  <sheetViews>
    <sheetView workbookViewId="0">
      <selection activeCell="P12" sqref="P12"/>
    </sheetView>
  </sheetViews>
  <sheetFormatPr defaultColWidth="9" defaultRowHeight="13.5" outlineLevelRow="3"/>
  <cols>
    <col min="1" max="18" width="9" style="10"/>
  </cols>
  <sheetData>
    <row r="1" spans="3:13">
      <c r="C1" s="11" t="s">
        <v>23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3:1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3:13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3:13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</sheetData>
  <mergeCells count="1">
    <mergeCell ref="C1:M4"/>
  </mergeCells>
  <pageMargins left="0.75" right="0.75" top="1" bottom="1" header="0.511805555555556" footer="0.511805555555556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Q12" sqref="Q12"/>
    </sheetView>
  </sheetViews>
  <sheetFormatPr defaultColWidth="9" defaultRowHeight="13.5"/>
  <cols>
    <col min="1" max="18" width="9" style="1"/>
  </cols>
  <sheetData>
    <row r="1" spans="1:10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43" customHeight="1" spans="1:10">
      <c r="A3" s="4" t="s">
        <v>25</v>
      </c>
      <c r="B3" s="5"/>
      <c r="C3" s="5"/>
      <c r="D3" s="5"/>
      <c r="E3" s="5"/>
      <c r="F3" s="5"/>
      <c r="G3" s="5"/>
      <c r="H3" s="5"/>
      <c r="I3" s="5"/>
      <c r="J3" s="5"/>
    </row>
    <row r="4" ht="25" customHeight="1" spans="1:10">
      <c r="A4" s="6" t="s">
        <v>26</v>
      </c>
      <c r="B4" s="7"/>
      <c r="C4" s="7"/>
      <c r="D4" s="7"/>
      <c r="E4" s="7"/>
      <c r="F4" s="7"/>
      <c r="G4" s="7"/>
      <c r="H4" s="7"/>
      <c r="I4" s="7"/>
      <c r="J4" s="7"/>
    </row>
    <row r="5" ht="25" customHeight="1" spans="1:10">
      <c r="A5" s="6" t="s">
        <v>27</v>
      </c>
      <c r="B5" s="7"/>
      <c r="C5" s="7"/>
      <c r="D5" s="7"/>
      <c r="E5" s="7"/>
      <c r="F5" s="7"/>
      <c r="G5" s="7"/>
      <c r="H5" s="7"/>
      <c r="I5" s="7"/>
      <c r="J5" s="7"/>
    </row>
    <row r="6" ht="25" customHeight="1" spans="1:10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</row>
    <row r="7" ht="25" customHeight="1" spans="1:10">
      <c r="A7" s="6" t="s">
        <v>29</v>
      </c>
      <c r="B7" s="7"/>
      <c r="C7" s="7"/>
      <c r="D7" s="7"/>
      <c r="E7" s="7"/>
      <c r="F7" s="7"/>
      <c r="G7" s="7"/>
      <c r="H7" s="7"/>
      <c r="I7" s="7"/>
      <c r="J7" s="7"/>
    </row>
    <row r="8" ht="25" customHeight="1" spans="1:10">
      <c r="A8" s="7" t="s">
        <v>30</v>
      </c>
      <c r="B8" s="7"/>
      <c r="C8" s="7"/>
      <c r="D8" s="7"/>
      <c r="E8" s="7"/>
      <c r="F8" s="7"/>
      <c r="G8" s="7"/>
      <c r="H8" s="7"/>
      <c r="I8" s="7"/>
      <c r="J8" s="7"/>
    </row>
    <row r="9" ht="25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25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25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25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25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25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25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ht="25" customHeight="1" spans="1:10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ht="25" customHeight="1" spans="1:10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ht="25" customHeight="1" spans="1:10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ht="25" customHeight="1" spans="1:10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ht="25" customHeight="1" spans="1:1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ht="25" customHeight="1" spans="1:10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9"/>
      <c r="B22" s="9"/>
      <c r="C22" s="9"/>
      <c r="D22" s="9"/>
      <c r="E22" s="9"/>
      <c r="F22" s="9"/>
      <c r="G22" s="9"/>
      <c r="H22" s="9"/>
      <c r="I22" s="9"/>
      <c r="J22" s="9"/>
    </row>
  </sheetData>
  <mergeCells count="21"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1:J2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主页</vt:lpstr>
      <vt:lpstr>日收益</vt:lpstr>
      <vt:lpstr>月收益</vt:lpstr>
      <vt:lpstr>月报</vt:lpstr>
      <vt:lpstr>季度图表</vt:lpstr>
      <vt:lpstr>年度图表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2017-11-18T03:52:00Z</dcterms:created>
  <dcterms:modified xsi:type="dcterms:W3CDTF">2017-12-18T06:21:16Z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