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295" windowHeight="12630"/>
  </bookViews>
  <sheets>
    <sheet name="仪表板" sheetId="1" r:id="rId1"/>
    <sheet name="数据输入" sheetId="3" r:id="rId2"/>
    <sheet name="BMI 信息" sheetId="2" r:id="rId3"/>
  </sheets>
  <definedNames>
    <definedName name="BMI">仪表板!$D$11</definedName>
    <definedName name="BMI类别">'BMI 信息'!$B$8</definedName>
    <definedName name="LastDate">INDEX(数据输入!$B:$B,MATCH(9.999E+307,数据输入!$B:$B),1)</definedName>
    <definedName name="LastWeight">INDEX(数据输入!$C:$C,MATCH(9.999E+307,数据输入!$C:$C),1)</definedName>
    <definedName name="打印标题" localSheetId="1">数据输入!$5:$5</definedName>
    <definedName name="打印区域" localSheetId="2">BMI信息[#All]</definedName>
    <definedName name="打印区域" localSheetId="1">数据[#All]</definedName>
    <definedName name="打印区域" localSheetId="0">仪表板!$B$5:$K$54</definedName>
    <definedName name="开始日期">仪表板!$B$8</definedName>
    <definedName name="目标日期">仪表板!$B$17</definedName>
    <definedName name="目标体重">仪表板!$B$14</definedName>
    <definedName name="期间">仪表板!$C$14</definedName>
    <definedName name="期数">仪表板!$D$14</definedName>
    <definedName name="身高">仪表板!$B$11</definedName>
    <definedName name="体重">仪表板!$C$8</definedName>
    <definedName name="完成百分比">仪表板!$G$19</definedName>
    <definedName name="需减重量">仪表板!$G$18</definedName>
    <definedName name="英尺">仪表板!$D$8</definedName>
    <definedName name="英寸">仪表板!$E$8</definedName>
    <definedName name="总天数">仪表板!$D$17</definedName>
  </definedNames>
  <calcPr calcId="144525" concurrentCalc="0"/>
</workbook>
</file>

<file path=xl/sharedStrings.xml><?xml version="1.0" encoding="utf-8"?>
<sst xmlns="http://schemas.openxmlformats.org/spreadsheetml/2006/main" count="39">
  <si>
    <t>初始明细及目标</t>
  </si>
  <si>
    <t>目标实施综合进度</t>
  </si>
  <si>
    <t>开始日期</t>
  </si>
  <si>
    <t>初始体重</t>
  </si>
  <si>
    <t>身高</t>
  </si>
  <si>
    <t>身高（英寸）</t>
  </si>
  <si>
    <t>BMI</t>
  </si>
  <si>
    <t>目标体重</t>
  </si>
  <si>
    <t>期间</t>
  </si>
  <si>
    <t>月数</t>
  </si>
  <si>
    <t>目标日期</t>
  </si>
  <si>
    <t>总天数</t>
  </si>
  <si>
    <t>Date</t>
  </si>
  <si>
    <t>体重</t>
  </si>
  <si>
    <t>体重及卡路里趋势</t>
  </si>
  <si>
    <t>摄入量趋势</t>
  </si>
  <si>
    <t>VITALS TREND</t>
  </si>
  <si>
    <t>摄入量</t>
  </si>
  <si>
    <t>生命指数</t>
  </si>
  <si>
    <t>日期</t>
  </si>
  <si>
    <t>燃烧的卡路里</t>
  </si>
  <si>
    <t>蛋白质</t>
  </si>
  <si>
    <t>碳水化合物</t>
  </si>
  <si>
    <t>脂肪</t>
  </si>
  <si>
    <t>糖类</t>
  </si>
  <si>
    <t>水（盎司）</t>
  </si>
  <si>
    <t>收缩压</t>
  </si>
  <si>
    <t>舒张压</t>
  </si>
  <si>
    <t>静息心率</t>
  </si>
  <si>
    <t>呼吸率</t>
  </si>
  <si>
    <t>BMI 类别</t>
  </si>
  <si>
    <t>低端</t>
  </si>
  <si>
    <t>高端</t>
  </si>
  <si>
    <t>体重过轻</t>
  </si>
  <si>
    <t>正常体重</t>
  </si>
  <si>
    <t>体重过重</t>
  </si>
  <si>
    <t>肥胖（等级 1）</t>
  </si>
  <si>
    <t>肥胖（等级 2）</t>
  </si>
  <si>
    <t>病态肥胖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</si>
</sst>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"/>
    <numFmt numFmtId="177" formatCode="0&quot;英尺&quot;"/>
    <numFmt numFmtId="178" formatCode="0&quot;英寸&quot;"/>
    <numFmt numFmtId="179" formatCode="#,##0.0_);\!\(#,##0.0\!\)"/>
  </numFmts>
  <fonts count="36">
    <font>
      <sz val="10"/>
      <color theme="6"/>
      <name val="Verdana"/>
      <charset val="134"/>
      <scheme val="minor"/>
    </font>
    <font>
      <b/>
      <sz val="11"/>
      <color theme="0"/>
      <name val="Microsoft YaHei UI"/>
      <charset val="134"/>
    </font>
    <font>
      <sz val="10"/>
      <color theme="6"/>
      <name val="Microsoft YaHei UI"/>
      <charset val="134"/>
    </font>
    <font>
      <b/>
      <sz val="10"/>
      <color theme="6"/>
      <name val="Microsoft YaHei UI"/>
      <charset val="134"/>
    </font>
    <font>
      <b/>
      <sz val="10"/>
      <color theme="4"/>
      <name val="Microsoft YaHei UI"/>
      <charset val="134"/>
    </font>
    <font>
      <b/>
      <sz val="10"/>
      <color theme="5"/>
      <name val="Microsoft YaHei UI"/>
      <charset val="134"/>
    </font>
    <font>
      <sz val="10"/>
      <color theme="1"/>
      <name val="Microsoft YaHei UI"/>
      <charset val="134"/>
    </font>
    <font>
      <b/>
      <sz val="9"/>
      <color theme="5"/>
      <name val="Microsoft YaHei UI"/>
      <charset val="134"/>
    </font>
    <font>
      <sz val="8"/>
      <color theme="6"/>
      <name val="Microsoft YaHei UI"/>
      <charset val="134"/>
    </font>
    <font>
      <b/>
      <sz val="14"/>
      <color theme="6"/>
      <name val="Microsoft YaHei UI"/>
      <charset val="134"/>
    </font>
    <font>
      <b/>
      <sz val="20"/>
      <color theme="4"/>
      <name val="Microsoft YaHei UI"/>
      <charset val="134"/>
    </font>
    <font>
      <sz val="10"/>
      <color theme="0"/>
      <name val="Microsoft YaHei UI"/>
      <charset val="134"/>
    </font>
    <font>
      <b/>
      <sz val="33"/>
      <color theme="4"/>
      <name val="Microsoft YaHei UI"/>
      <charset val="134"/>
    </font>
    <font>
      <b/>
      <sz val="8"/>
      <color theme="6"/>
      <name val="Microsoft YaHei UI"/>
      <charset val="134"/>
    </font>
    <font>
      <sz val="11"/>
      <color theme="1"/>
      <name val="Verdana"/>
      <charset val="134"/>
      <scheme val="minor"/>
    </font>
    <font>
      <sz val="11"/>
      <color theme="1"/>
      <name val="Verdana"/>
      <charset val="0"/>
      <scheme val="minor"/>
    </font>
    <font>
      <b/>
      <sz val="14"/>
      <color theme="6"/>
      <name val="Verdana"/>
      <charset val="134"/>
      <scheme val="minor"/>
    </font>
    <font>
      <u/>
      <sz val="11"/>
      <color rgb="FF800080"/>
      <name val="Verdana"/>
      <charset val="0"/>
      <scheme val="minor"/>
    </font>
    <font>
      <sz val="11"/>
      <color rgb="FF9C0006"/>
      <name val="Verdana"/>
      <charset val="0"/>
      <scheme val="minor"/>
    </font>
    <font>
      <b/>
      <sz val="11"/>
      <color rgb="FFFFFFFF"/>
      <name val="Verdana"/>
      <charset val="0"/>
      <scheme val="minor"/>
    </font>
    <font>
      <i/>
      <sz val="11"/>
      <color rgb="FF7F7F7F"/>
      <name val="Verdana"/>
      <charset val="0"/>
      <scheme val="minor"/>
    </font>
    <font>
      <sz val="11"/>
      <color theme="0"/>
      <name val="Verdana"/>
      <charset val="0"/>
      <scheme val="minor"/>
    </font>
    <font>
      <sz val="11"/>
      <color rgb="FF9C6500"/>
      <name val="Verdana"/>
      <charset val="0"/>
      <scheme val="minor"/>
    </font>
    <font>
      <sz val="11"/>
      <color rgb="FF3F3F76"/>
      <name val="Verdana"/>
      <charset val="134"/>
      <scheme val="minor"/>
    </font>
    <font>
      <b/>
      <sz val="11"/>
      <color rgb="FFFA7D00"/>
      <name val="Verdana"/>
      <charset val="0"/>
      <scheme val="minor"/>
    </font>
    <font>
      <b/>
      <sz val="18"/>
      <color theme="3"/>
      <name val="Verdana"/>
      <charset val="134"/>
      <scheme val="minor"/>
    </font>
    <font>
      <b/>
      <sz val="11"/>
      <color theme="1"/>
      <name val="Verdana"/>
      <charset val="0"/>
      <scheme val="minor"/>
    </font>
    <font>
      <b/>
      <sz val="10"/>
      <color theme="4"/>
      <name val="Verdana"/>
      <charset val="134"/>
      <scheme val="minor"/>
    </font>
    <font>
      <sz val="11"/>
      <color rgb="FFFA7D00"/>
      <name val="Verdana"/>
      <charset val="0"/>
      <scheme val="minor"/>
    </font>
    <font>
      <b/>
      <sz val="11"/>
      <color theme="0"/>
      <name val="Verdana"/>
      <charset val="134"/>
      <scheme val="minor"/>
    </font>
    <font>
      <sz val="11"/>
      <color rgb="FF006100"/>
      <name val="Verdana"/>
      <charset val="0"/>
      <scheme val="minor"/>
    </font>
    <font>
      <b/>
      <sz val="9"/>
      <color theme="5"/>
      <name val="Verdana"/>
      <charset val="134"/>
      <scheme val="minor"/>
    </font>
    <font>
      <u/>
      <sz val="11"/>
      <color rgb="FF0000FF"/>
      <name val="Verdana"/>
      <charset val="0"/>
      <scheme val="minor"/>
    </font>
    <font>
      <b/>
      <sz val="11"/>
      <color rgb="FF3F3F3F"/>
      <name val="Verdana"/>
      <charset val="0"/>
      <scheme val="minor"/>
    </font>
    <font>
      <sz val="8"/>
      <color theme="6"/>
      <name val="Verdana"/>
      <charset val="134"/>
      <scheme val="minor"/>
    </font>
    <font>
      <sz val="11"/>
      <color rgb="FFFF0000"/>
      <name val="Verdana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24994659260841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theme="0" tint="-0.14996795556505"/>
      </left>
      <right/>
      <top style="thin">
        <color theme="0" tint="-0.14996795556505"/>
      </top>
      <bottom/>
      <diagonal/>
    </border>
    <border>
      <left/>
      <right/>
      <top style="thin">
        <color theme="0" tint="-0.14996795556505"/>
      </top>
      <bottom/>
      <diagonal/>
    </border>
    <border>
      <left style="thin">
        <color theme="0" tint="-0.149937437055574"/>
      </left>
      <right/>
      <top style="thin">
        <color theme="0" tint="-0.14996795556505"/>
      </top>
      <bottom/>
      <diagonal/>
    </border>
    <border>
      <left/>
      <right style="thin">
        <color theme="0" tint="-0.14996795556505"/>
      </right>
      <top style="thin">
        <color theme="0" tint="-0.14996795556505"/>
      </top>
      <bottom/>
      <diagonal/>
    </border>
    <border>
      <left/>
      <right/>
      <top/>
      <bottom style="double">
        <color theme="0" tint="-0.349986266670736"/>
      </bottom>
      <diagonal/>
    </border>
    <border>
      <left style="thin">
        <color theme="0" tint="-0.14996795556505"/>
      </left>
      <right style="thin">
        <color theme="0" tint="-0.14996795556505"/>
      </right>
      <top style="thin">
        <color theme="0" tint="-0.14996795556505"/>
      </top>
      <bottom/>
      <diagonal/>
    </border>
    <border>
      <left style="thin">
        <color theme="0" tint="-0.14996795556505"/>
      </left>
      <right style="thin">
        <color theme="0" tint="-0.14996795556505"/>
      </right>
      <top style="thin">
        <color theme="0" tint="-0.14996795556505"/>
      </top>
      <bottom style="thin">
        <color theme="0" tint="-0.14996795556505"/>
      </bottom>
      <diagonal/>
    </border>
    <border>
      <left style="thin">
        <color theme="0" tint="-0.14996795556505"/>
      </left>
      <right/>
      <top style="thin">
        <color theme="0" tint="-0.14996795556505"/>
      </top>
      <bottom style="thin">
        <color theme="0" tint="-0.14996795556505"/>
      </bottom>
      <diagonal/>
    </border>
    <border>
      <left/>
      <right/>
      <top style="thin">
        <color theme="0" tint="-0.14996795556505"/>
      </top>
      <bottom style="thin">
        <color theme="0" tint="-0.14996795556505"/>
      </bottom>
      <diagonal/>
    </border>
    <border>
      <left/>
      <right style="thin">
        <color theme="0" tint="-0.14996795556505"/>
      </right>
      <top style="thin">
        <color theme="0" tint="-0.14996795556505"/>
      </top>
      <bottom style="thin">
        <color theme="0" tint="-0.14996795556505"/>
      </bottom>
      <diagonal/>
    </border>
    <border>
      <left/>
      <right/>
      <top style="double">
        <color theme="0" tint="-0.349986266670736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Fill="0" applyBorder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18" borderId="14" applyNumberFormat="0" applyAlignment="0" applyProtection="0"/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7" borderId="13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0" borderId="0" applyNumberForma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2" borderId="0" applyNumberFormat="0" applyProtection="0">
      <alignment vertical="center"/>
    </xf>
    <xf numFmtId="0" fontId="27" fillId="0" borderId="0" applyNumberForma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1" fillId="0" borderId="0" applyNumberFormat="0" applyFill="0" applyProtection="0">
      <alignment vertical="center"/>
    </xf>
    <xf numFmtId="0" fontId="34" fillId="0" borderId="6">
      <alignment horizontal="left" vertical="center"/>
    </xf>
    <xf numFmtId="0" fontId="21" fillId="15" borderId="0" applyNumberFormat="0" applyBorder="0" applyAlignment="0" applyProtection="0">
      <alignment vertical="center"/>
    </xf>
    <xf numFmtId="0" fontId="33" fillId="20" borderId="17" applyNumberFormat="0" applyAlignment="0" applyProtection="0">
      <alignment vertical="center"/>
    </xf>
    <xf numFmtId="0" fontId="24" fillId="20" borderId="14" applyNumberFormat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3" borderId="0" applyNumberFormat="0" applyBorder="0" applyProtection="0">
      <alignment horizontal="left" vertical="center"/>
    </xf>
    <xf numFmtId="0" fontId="15" fillId="10" borderId="0" applyNumberFormat="0" applyBorder="0" applyAlignment="0" applyProtection="0">
      <alignment vertical="center"/>
    </xf>
    <xf numFmtId="0" fontId="0" fillId="4" borderId="0" applyNumberFormat="0" applyBorder="0" applyProtection="0">
      <alignment horizontal="left" vertical="center"/>
    </xf>
    <xf numFmtId="0" fontId="15" fillId="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2" borderId="0" xfId="19" applyFont="1" applyBorder="1" applyAlignment="1">
      <alignment vertical="center"/>
    </xf>
    <xf numFmtId="0" fontId="2" fillId="0" borderId="0" xfId="0" applyFont="1">
      <alignment vertical="center"/>
    </xf>
    <xf numFmtId="0" fontId="3" fillId="0" borderId="0" xfId="15" applyFont="1">
      <alignment vertical="center"/>
    </xf>
    <xf numFmtId="0" fontId="4" fillId="0" borderId="0" xfId="20" applyFont="1">
      <alignment vertical="center"/>
    </xf>
    <xf numFmtId="0" fontId="5" fillId="0" borderId="0" xfId="22" applyFont="1">
      <alignment vertical="center"/>
    </xf>
    <xf numFmtId="0" fontId="2" fillId="0" borderId="0" xfId="0" applyFont="1" applyBorder="1">
      <alignment vertical="center"/>
    </xf>
    <xf numFmtId="0" fontId="2" fillId="3" borderId="0" xfId="36" applyFont="1" applyAlignment="1">
      <alignment horizontal="left" vertical="center"/>
    </xf>
    <xf numFmtId="2" fontId="2" fillId="4" borderId="0" xfId="38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6" fillId="0" borderId="0" xfId="0" applyFont="1">
      <alignment vertical="center"/>
    </xf>
    <xf numFmtId="0" fontId="4" fillId="0" borderId="1" xfId="20" applyFont="1" applyBorder="1" applyAlignment="1">
      <alignment horizontal="center" vertical="center"/>
    </xf>
    <xf numFmtId="0" fontId="4" fillId="0" borderId="2" xfId="2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3" borderId="0" xfId="36" applyFont="1" applyBorder="1">
      <alignment horizontal="left" vertical="center"/>
    </xf>
    <xf numFmtId="0" fontId="5" fillId="0" borderId="3" xfId="22" applyFont="1" applyBorder="1" applyAlignment="1">
      <alignment horizontal="center" vertical="center"/>
    </xf>
    <xf numFmtId="0" fontId="5" fillId="0" borderId="2" xfId="22" applyFont="1" applyBorder="1" applyAlignment="1">
      <alignment horizontal="center" vertical="center"/>
    </xf>
    <xf numFmtId="0" fontId="5" fillId="0" borderId="4" xfId="22" applyFont="1" applyBorder="1" applyAlignment="1">
      <alignment horizontal="center" vertical="center"/>
    </xf>
    <xf numFmtId="0" fontId="2" fillId="4" borderId="0" xfId="38" applyFont="1" applyBorder="1">
      <alignment horizontal="left" vertical="center"/>
    </xf>
    <xf numFmtId="0" fontId="7" fillId="0" borderId="5" xfId="22" applyFont="1" applyBorder="1">
      <alignment vertical="center"/>
    </xf>
    <xf numFmtId="0" fontId="2" fillId="0" borderId="5" xfId="0" applyFont="1" applyBorder="1">
      <alignment vertical="center"/>
    </xf>
    <xf numFmtId="0" fontId="7" fillId="0" borderId="5" xfId="22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6" xfId="23" applyFont="1">
      <alignment horizontal="left" vertical="center"/>
    </xf>
    <xf numFmtId="0" fontId="2" fillId="0" borderId="4" xfId="0" applyFont="1" applyBorder="1">
      <alignment vertical="center"/>
    </xf>
    <xf numFmtId="14" fontId="9" fillId="0" borderId="7" xfId="15" applyNumberFormat="1" applyFont="1" applyBorder="1" applyAlignment="1">
      <alignment horizontal="left" vertical="center"/>
    </xf>
    <xf numFmtId="176" fontId="9" fillId="0" borderId="7" xfId="15" applyNumberFormat="1" applyFont="1" applyBorder="1">
      <alignment vertical="center"/>
    </xf>
    <xf numFmtId="177" fontId="9" fillId="0" borderId="7" xfId="15" applyNumberFormat="1" applyFont="1" applyBorder="1">
      <alignment vertical="center"/>
    </xf>
    <xf numFmtId="178" fontId="9" fillId="0" borderId="7" xfId="15" applyNumberFormat="1" applyFont="1" applyBorder="1">
      <alignment vertical="center"/>
    </xf>
    <xf numFmtId="0" fontId="8" fillId="0" borderId="0" xfId="0" applyFont="1" applyAlignment="1">
      <alignment horizontal="left" wrapText="1"/>
    </xf>
    <xf numFmtId="0" fontId="8" fillId="0" borderId="0" xfId="0" applyFont="1">
      <alignment vertical="center"/>
    </xf>
    <xf numFmtId="1" fontId="10" fillId="0" borderId="0" xfId="20" applyNumberFormat="1" applyFont="1" applyAlignment="1">
      <alignment horizontal="left" vertical="center"/>
    </xf>
    <xf numFmtId="0" fontId="8" fillId="0" borderId="8" xfId="23" applyFont="1" applyBorder="1" applyAlignment="1">
      <alignment horizontal="left" vertical="center"/>
    </xf>
    <xf numFmtId="0" fontId="8" fillId="0" borderId="9" xfId="23" applyFont="1" applyBorder="1" applyAlignment="1">
      <alignment horizontal="left" vertical="center"/>
    </xf>
    <xf numFmtId="179" fontId="9" fillId="0" borderId="7" xfId="15" applyNumberFormat="1" applyFont="1" applyBorder="1" applyAlignment="1">
      <alignment horizontal="left" vertical="center"/>
    </xf>
    <xf numFmtId="1" fontId="9" fillId="0" borderId="8" xfId="15" applyNumberFormat="1" applyFont="1" applyBorder="1">
      <alignment vertical="center"/>
    </xf>
    <xf numFmtId="0" fontId="9" fillId="0" borderId="10" xfId="15" applyFont="1" applyBorder="1">
      <alignment vertical="center"/>
    </xf>
    <xf numFmtId="0" fontId="9" fillId="0" borderId="7" xfId="15" applyFont="1" applyBorder="1">
      <alignment vertical="center"/>
    </xf>
    <xf numFmtId="0" fontId="8" fillId="0" borderId="0" xfId="23" applyFont="1" applyBorder="1">
      <alignment horizontal="left" vertical="center"/>
    </xf>
    <xf numFmtId="14" fontId="10" fillId="0" borderId="0" xfId="20" applyNumberFormat="1" applyFont="1" applyAlignment="1">
      <alignment horizontal="left" vertical="center"/>
    </xf>
    <xf numFmtId="0" fontId="11" fillId="0" borderId="0" xfId="0" applyFont="1">
      <alignment vertical="center"/>
    </xf>
    <xf numFmtId="14" fontId="11" fillId="0" borderId="0" xfId="0" applyNumberFormat="1" applyFont="1">
      <alignment vertical="center"/>
    </xf>
    <xf numFmtId="176" fontId="11" fillId="0" borderId="0" xfId="0" applyNumberFormat="1" applyFont="1">
      <alignment vertical="center"/>
    </xf>
    <xf numFmtId="10" fontId="11" fillId="0" borderId="0" xfId="0" applyNumberFormat="1" applyFont="1">
      <alignment vertical="center"/>
    </xf>
    <xf numFmtId="0" fontId="7" fillId="0" borderId="0" xfId="22" applyFont="1" applyAlignment="1">
      <alignment vertical="center"/>
    </xf>
    <xf numFmtId="9" fontId="12" fillId="0" borderId="11" xfId="20" applyNumberFormat="1" applyFont="1" applyBorder="1" applyAlignment="1">
      <alignment horizontal="center" vertical="center"/>
    </xf>
    <xf numFmtId="9" fontId="12" fillId="0" borderId="0" xfId="20" applyNumberFormat="1" applyFont="1" applyBorder="1" applyAlignment="1">
      <alignment horizontal="center" vertical="center"/>
    </xf>
    <xf numFmtId="0" fontId="13" fillId="0" borderId="0" xfId="15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数据 Labels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2">
    <dxf>
      <font>
        <b val="0"/>
        <i val="0"/>
        <color theme="6"/>
      </font>
      <border>
        <left/>
        <right/>
        <top style="double">
          <color theme="0" tint="-0.14996795556505"/>
        </top>
        <bottom style="thin">
          <color theme="0" tint="-0.14996795556505"/>
        </bottom>
        <vertical/>
        <horizontal/>
      </border>
    </dxf>
    <dxf>
      <font>
        <b val="0"/>
        <i val="0"/>
        <color theme="6"/>
      </font>
      <border>
        <left/>
        <right/>
        <top style="thin">
          <color theme="0" tint="-0.14996795556505"/>
        </top>
        <bottom style="thin">
          <color theme="0" tint="-0.14996795556505"/>
        </bottom>
        <vertical/>
        <horizontal style="thin">
          <color theme="0" tint="-0.14996795556505"/>
        </horizontal>
      </border>
    </dxf>
  </dxfs>
  <tableStyles count="1" defaultTableStyle="体重 Loss Tracker" defaultPivotStyle="PivotStyleLight16">
    <tableStyle name="体重 Loss Tracker" pivot="0" count="2">
      <tableStyleElement type="wholeTable" dxfId="1"/>
      <tableStyleElement type="headerRow" dxfId="0"/>
    </tableStyle>
  </tableStyles>
  <colors>
    <mruColors>
      <color rgb="00FF8181"/>
      <color rgb="00FED3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accent3"/>
                </a:solidFill>
                <a:latin typeface="+mn-lt"/>
                <a:ea typeface="+mn-ea"/>
                <a:cs typeface="+mn-cs"/>
              </a:defRPr>
            </a:pPr>
            <a:r>
              <a:rPr lang="zh-CN" altLang="zh-CN" sz="800" b="1" i="0" baseline="0">
                <a:solidFill>
                  <a:schemeClr val="accent3"/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</a:rPr>
              <a:t>体重</a:t>
            </a:r>
            <a:endParaRPr lang="zh-CN" altLang="zh-CN" sz="100">
              <a:solidFill>
                <a:schemeClr val="accent3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rnd" cmpd="sng" algn="ctr">
              <a:solidFill>
                <a:schemeClr val="accent2">
                  <a:lumMod val="75000"/>
                </a:schemeClr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cat>
            <c:numRef>
              <c:f>数据输入!$B$7:$B$21</c:f>
              <c:numCache>
                <c:formatCode>yyyy/m/d</c:formatCode>
                <c:ptCount val="15"/>
                <c:pt idx="0" c:formatCode="yyyy/m/d">
                  <c:v>41061</c:v>
                </c:pt>
                <c:pt idx="1" c:formatCode="yyyy/m/d">
                  <c:v>41062</c:v>
                </c:pt>
                <c:pt idx="2" c:formatCode="yyyy/m/d">
                  <c:v>41063</c:v>
                </c:pt>
                <c:pt idx="3" c:formatCode="yyyy/m/d">
                  <c:v>41064</c:v>
                </c:pt>
                <c:pt idx="4" c:formatCode="yyyy/m/d">
                  <c:v>41065</c:v>
                </c:pt>
                <c:pt idx="5" c:formatCode="yyyy/m/d">
                  <c:v>41066</c:v>
                </c:pt>
                <c:pt idx="6" c:formatCode="yyyy/m/d">
                  <c:v>41067</c:v>
                </c:pt>
                <c:pt idx="7" c:formatCode="yyyy/m/d">
                  <c:v>41068</c:v>
                </c:pt>
                <c:pt idx="8" c:formatCode="yyyy/m/d">
                  <c:v>41069</c:v>
                </c:pt>
                <c:pt idx="9" c:formatCode="yyyy/m/d">
                  <c:v>41070</c:v>
                </c:pt>
                <c:pt idx="10" c:formatCode="yyyy/m/d">
                  <c:v>41071</c:v>
                </c:pt>
                <c:pt idx="11" c:formatCode="yyyy/m/d">
                  <c:v>41072</c:v>
                </c:pt>
                <c:pt idx="12" c:formatCode="yyyy/m/d">
                  <c:v>41073</c:v>
                </c:pt>
                <c:pt idx="13" c:formatCode="yyyy/m/d">
                  <c:v>41074</c:v>
                </c:pt>
                <c:pt idx="14" c:formatCode="yyyy/m/d">
                  <c:v>41075</c:v>
                </c:pt>
              </c:numCache>
            </c:numRef>
          </c:cat>
          <c:val>
            <c:numRef>
              <c:f>数据输入!$C$7:$C$21</c:f>
              <c:numCache>
                <c:formatCode>General</c:formatCode>
                <c:ptCount val="15"/>
                <c:pt idx="0">
                  <c:v>205</c:v>
                </c:pt>
                <c:pt idx="1">
                  <c:v>203</c:v>
                </c:pt>
                <c:pt idx="2">
                  <c:v>202</c:v>
                </c:pt>
                <c:pt idx="3">
                  <c:v>202</c:v>
                </c:pt>
                <c:pt idx="4">
                  <c:v>201</c:v>
                </c:pt>
                <c:pt idx="5">
                  <c:v>200</c:v>
                </c:pt>
                <c:pt idx="6">
                  <c:v>202</c:v>
                </c:pt>
                <c:pt idx="7">
                  <c:v>200</c:v>
                </c:pt>
                <c:pt idx="8">
                  <c:v>199</c:v>
                </c:pt>
                <c:pt idx="9">
                  <c:v>197</c:v>
                </c:pt>
                <c:pt idx="10">
                  <c:v>195</c:v>
                </c:pt>
                <c:pt idx="11">
                  <c:v>196</c:v>
                </c:pt>
                <c:pt idx="12">
                  <c:v>194</c:v>
                </c:pt>
                <c:pt idx="13">
                  <c:v>192</c:v>
                </c:pt>
                <c:pt idx="14">
                  <c:v>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78671360"/>
        <c:axId val="78671920"/>
      </c:lineChart>
      <c:dateAx>
        <c:axId val="786713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78671920"/>
        <c:crosses val="autoZero"/>
        <c:auto val="1"/>
        <c:lblOffset val="100"/>
        <c:baseTimeUnit val="days"/>
      </c:dateAx>
      <c:valAx>
        <c:axId val="78671920"/>
        <c:scaling>
          <c:orientation val="minMax"/>
        </c:scaling>
        <c:delete val="0"/>
        <c:axPos val="l"/>
        <c:majorGridlines>
          <c:spPr>
            <a:ln w="12700" cap="rnd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 cap="rnd" cmpd="sng" algn="ctr">
            <a:solidFill>
              <a:schemeClr val="bg1">
                <a:lumMod val="8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accent3"/>
                </a:solidFill>
                <a:latin typeface="+mn-lt"/>
                <a:ea typeface="+mn-ea"/>
                <a:cs typeface="+mn-cs"/>
              </a:defRPr>
            </a:pPr>
          </a:p>
        </c:txPr>
        <c:crossAx val="78671360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 w="12700" cap="rnd" cmpd="sng" algn="ctr">
      <a:noFill/>
      <a:prstDash val="solid"/>
      <a:round/>
    </a:ln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r>
              <a:rPr lang="zh-CN" altLang="zh-CN" sz="800" b="1" i="0" baseline="0">
                <a:solidFill>
                  <a:schemeClr val="accent3"/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</a:rPr>
              <a:t>燃烧的卡路里</a:t>
            </a:r>
            <a:endParaRPr lang="zh-CN" altLang="zh-CN" sz="800">
              <a:solidFill>
                <a:schemeClr val="accent3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rnd" cmpd="sng" algn="ctr">
              <a:solidFill>
                <a:schemeClr val="accent2">
                  <a:lumMod val="75000"/>
                </a:schemeClr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cat>
            <c:numRef>
              <c:f>数据输入!$B$7:$B$21</c:f>
              <c:numCache>
                <c:formatCode>yyyy/m/d</c:formatCode>
                <c:ptCount val="15"/>
                <c:pt idx="0" c:formatCode="yyyy/m/d">
                  <c:v>41061</c:v>
                </c:pt>
                <c:pt idx="1" c:formatCode="yyyy/m/d">
                  <c:v>41062</c:v>
                </c:pt>
                <c:pt idx="2" c:formatCode="yyyy/m/d">
                  <c:v>41063</c:v>
                </c:pt>
                <c:pt idx="3" c:formatCode="yyyy/m/d">
                  <c:v>41064</c:v>
                </c:pt>
                <c:pt idx="4" c:formatCode="yyyy/m/d">
                  <c:v>41065</c:v>
                </c:pt>
                <c:pt idx="5" c:formatCode="yyyy/m/d">
                  <c:v>41066</c:v>
                </c:pt>
                <c:pt idx="6" c:formatCode="yyyy/m/d">
                  <c:v>41067</c:v>
                </c:pt>
                <c:pt idx="7" c:formatCode="yyyy/m/d">
                  <c:v>41068</c:v>
                </c:pt>
                <c:pt idx="8" c:formatCode="yyyy/m/d">
                  <c:v>41069</c:v>
                </c:pt>
                <c:pt idx="9" c:formatCode="yyyy/m/d">
                  <c:v>41070</c:v>
                </c:pt>
                <c:pt idx="10" c:formatCode="yyyy/m/d">
                  <c:v>41071</c:v>
                </c:pt>
                <c:pt idx="11" c:formatCode="yyyy/m/d">
                  <c:v>41072</c:v>
                </c:pt>
                <c:pt idx="12" c:formatCode="yyyy/m/d">
                  <c:v>41073</c:v>
                </c:pt>
                <c:pt idx="13" c:formatCode="yyyy/m/d">
                  <c:v>41074</c:v>
                </c:pt>
                <c:pt idx="14" c:formatCode="yyyy/m/d">
                  <c:v>41075</c:v>
                </c:pt>
              </c:numCache>
            </c:numRef>
          </c:cat>
          <c:val>
            <c:numRef>
              <c:f>数据输入!$D$7:$D$21</c:f>
              <c:numCache>
                <c:formatCode>General</c:formatCode>
                <c:ptCount val="15"/>
                <c:pt idx="0">
                  <c:v>1500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1500</c:v>
                </c:pt>
                <c:pt idx="5">
                  <c:v>1400</c:v>
                </c:pt>
                <c:pt idx="6">
                  <c:v>2000</c:v>
                </c:pt>
                <c:pt idx="7">
                  <c:v>1100</c:v>
                </c:pt>
                <c:pt idx="8">
                  <c:v>1100</c:v>
                </c:pt>
                <c:pt idx="9">
                  <c:v>1800</c:v>
                </c:pt>
                <c:pt idx="10">
                  <c:v>2000</c:v>
                </c:pt>
                <c:pt idx="11">
                  <c:v>2000</c:v>
                </c:pt>
                <c:pt idx="12">
                  <c:v>1300</c:v>
                </c:pt>
                <c:pt idx="13">
                  <c:v>1100</c:v>
                </c:pt>
                <c:pt idx="14">
                  <c:v>1200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78674160"/>
        <c:axId val="78674720"/>
      </c:lineChart>
      <c:dateAx>
        <c:axId val="786741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78674720"/>
        <c:crosses val="autoZero"/>
        <c:auto val="1"/>
        <c:lblOffset val="100"/>
        <c:baseTimeUnit val="days"/>
      </c:dateAx>
      <c:valAx>
        <c:axId val="78674720"/>
        <c:scaling>
          <c:orientation val="minMax"/>
        </c:scaling>
        <c:delete val="0"/>
        <c:axPos val="l"/>
        <c:majorGridlines>
          <c:spPr>
            <a:ln w="12700" cap="rnd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 cap="rnd" cmpd="sng" algn="ctr">
            <a:solidFill>
              <a:schemeClr val="bg1">
                <a:lumMod val="8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accent3"/>
                </a:solidFill>
                <a:latin typeface="+mn-lt"/>
                <a:ea typeface="+mn-ea"/>
                <a:cs typeface="+mn-cs"/>
              </a:defRPr>
            </a:pPr>
          </a:p>
        </c:txPr>
        <c:crossAx val="78674160"/>
        <c:crosses val="autoZero"/>
        <c:crossBetween val="between"/>
        <c:majorUnit val="1000"/>
        <c:minorUnit val="100"/>
      </c:valAx>
    </c:plotArea>
    <c:plotVisOnly val="1"/>
    <c:dispBlanksAs val="gap"/>
    <c:showDLblsOverMax val="0"/>
  </c:chart>
  <c:spPr>
    <a:noFill/>
    <a:ln w="12700" cap="rnd" cmpd="sng" algn="ctr">
      <a:noFill/>
      <a:prstDash val="solid"/>
      <a:round/>
    </a:ln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zh-CN" sz="800" b="1" i="0" baseline="0">
                <a:solidFill>
                  <a:schemeClr val="accent3"/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</a:rPr>
              <a:t>血 压</a:t>
            </a:r>
            <a:endParaRPr lang="zh-CN" altLang="zh-CN" sz="100">
              <a:solidFill>
                <a:schemeClr val="accent3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数据输入!$J$6</c:f>
              <c:strCache>
                <c:ptCount val="1"/>
                <c:pt idx="0">
                  <c:v>收缩压</c:v>
                </c:pt>
              </c:strCache>
            </c:strRef>
          </c:tx>
          <c:spPr>
            <a:ln w="38100" cap="rnd" cmpd="sng" algn="ctr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cat>
            <c:numRef>
              <c:f>数据输入!$B$7:$B$21</c:f>
              <c:numCache>
                <c:formatCode>yyyy/m/d</c:formatCode>
                <c:ptCount val="15"/>
                <c:pt idx="0" c:formatCode="yyyy/m/d">
                  <c:v>41061</c:v>
                </c:pt>
                <c:pt idx="1" c:formatCode="yyyy/m/d">
                  <c:v>41062</c:v>
                </c:pt>
                <c:pt idx="2" c:formatCode="yyyy/m/d">
                  <c:v>41063</c:v>
                </c:pt>
                <c:pt idx="3" c:formatCode="yyyy/m/d">
                  <c:v>41064</c:v>
                </c:pt>
                <c:pt idx="4" c:formatCode="yyyy/m/d">
                  <c:v>41065</c:v>
                </c:pt>
                <c:pt idx="5" c:formatCode="yyyy/m/d">
                  <c:v>41066</c:v>
                </c:pt>
                <c:pt idx="6" c:formatCode="yyyy/m/d">
                  <c:v>41067</c:v>
                </c:pt>
                <c:pt idx="7" c:formatCode="yyyy/m/d">
                  <c:v>41068</c:v>
                </c:pt>
                <c:pt idx="8" c:formatCode="yyyy/m/d">
                  <c:v>41069</c:v>
                </c:pt>
                <c:pt idx="9" c:formatCode="yyyy/m/d">
                  <c:v>41070</c:v>
                </c:pt>
                <c:pt idx="10" c:formatCode="yyyy/m/d">
                  <c:v>41071</c:v>
                </c:pt>
                <c:pt idx="11" c:formatCode="yyyy/m/d">
                  <c:v>41072</c:v>
                </c:pt>
                <c:pt idx="12" c:formatCode="yyyy/m/d">
                  <c:v>41073</c:v>
                </c:pt>
                <c:pt idx="13" c:formatCode="yyyy/m/d">
                  <c:v>41074</c:v>
                </c:pt>
                <c:pt idx="14" c:formatCode="yyyy/m/d">
                  <c:v>41075</c:v>
                </c:pt>
              </c:numCache>
            </c:numRef>
          </c:cat>
          <c:val>
            <c:numRef>
              <c:f>数据输入!$J$7:$J$21</c:f>
              <c:numCache>
                <c:formatCode>General</c:formatCode>
                <c:ptCount val="15"/>
                <c:pt idx="0">
                  <c:v>125</c:v>
                </c:pt>
                <c:pt idx="1">
                  <c:v>125</c:v>
                </c:pt>
                <c:pt idx="2">
                  <c:v>124</c:v>
                </c:pt>
                <c:pt idx="3">
                  <c:v>135</c:v>
                </c:pt>
                <c:pt idx="4">
                  <c:v>130</c:v>
                </c:pt>
                <c:pt idx="5">
                  <c:v>120</c:v>
                </c:pt>
                <c:pt idx="6">
                  <c:v>120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125</c:v>
                </c:pt>
                <c:pt idx="11">
                  <c:v>130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数据输入!$K$6</c:f>
              <c:strCache>
                <c:ptCount val="1"/>
                <c:pt idx="0">
                  <c:v>舒张压</c:v>
                </c:pt>
              </c:strCache>
            </c:strRef>
          </c:tx>
          <c:spPr>
            <a:ln w="38100" cap="rnd" cmpd="sng" algn="ctr">
              <a:solidFill>
                <a:schemeClr val="accent2">
                  <a:lumMod val="50000"/>
                </a:schemeClr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val>
            <c:numRef>
              <c:f>数据输入!$K$7:$K$21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70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70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78677520"/>
        <c:axId val="78678080"/>
      </c:lineChart>
      <c:dateAx>
        <c:axId val="78677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78678080"/>
        <c:crosses val="autoZero"/>
        <c:auto val="1"/>
        <c:lblOffset val="100"/>
        <c:baseTimeUnit val="days"/>
      </c:dateAx>
      <c:valAx>
        <c:axId val="78678080"/>
        <c:scaling>
          <c:orientation val="minMax"/>
        </c:scaling>
        <c:delete val="0"/>
        <c:axPos val="l"/>
        <c:majorGridlines>
          <c:spPr>
            <a:ln w="12700" cap="rnd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 cap="rnd" cmpd="sng" algn="ctr">
            <a:solidFill>
              <a:schemeClr val="bg1">
                <a:lumMod val="8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accent3"/>
                </a:solidFill>
                <a:latin typeface="+mn-lt"/>
                <a:ea typeface="+mn-ea"/>
                <a:cs typeface="+mn-cs"/>
              </a:defRPr>
            </a:pPr>
          </a:p>
        </c:txPr>
        <c:crossAx val="78677520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t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800" b="0" i="0" u="none" strike="noStrike" kern="1200" baseline="0">
              <a:solidFill>
                <a:schemeClr val="accent3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ln w="12700" cap="rnd" cmpd="sng" algn="ctr">
      <a:noFill/>
      <a:prstDash val="solid"/>
      <a:round/>
    </a:ln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zh-CN" sz="800" b="1" i="0" baseline="0">
                <a:solidFill>
                  <a:schemeClr val="accent3"/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</a:rPr>
              <a:t>脉率及呼吸率</a:t>
            </a:r>
            <a:endParaRPr lang="zh-CN" altLang="zh-CN" sz="800">
              <a:solidFill>
                <a:schemeClr val="accent3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数据输入!$L$6</c:f>
              <c:strCache>
                <c:ptCount val="1"/>
                <c:pt idx="0">
                  <c:v>静息心率</c:v>
                </c:pt>
              </c:strCache>
            </c:strRef>
          </c:tx>
          <c:spPr>
            <a:ln w="38100" cap="rnd" cmpd="sng" algn="ctr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cat>
            <c:numRef>
              <c:f>数据输入!$B$7:$B$21</c:f>
              <c:numCache>
                <c:formatCode>yyyy/m/d</c:formatCode>
                <c:ptCount val="15"/>
                <c:pt idx="0" c:formatCode="yyyy/m/d">
                  <c:v>41061</c:v>
                </c:pt>
                <c:pt idx="1" c:formatCode="yyyy/m/d">
                  <c:v>41062</c:v>
                </c:pt>
                <c:pt idx="2" c:formatCode="yyyy/m/d">
                  <c:v>41063</c:v>
                </c:pt>
                <c:pt idx="3" c:formatCode="yyyy/m/d">
                  <c:v>41064</c:v>
                </c:pt>
                <c:pt idx="4" c:formatCode="yyyy/m/d">
                  <c:v>41065</c:v>
                </c:pt>
                <c:pt idx="5" c:formatCode="yyyy/m/d">
                  <c:v>41066</c:v>
                </c:pt>
                <c:pt idx="6" c:formatCode="yyyy/m/d">
                  <c:v>41067</c:v>
                </c:pt>
                <c:pt idx="7" c:formatCode="yyyy/m/d">
                  <c:v>41068</c:v>
                </c:pt>
                <c:pt idx="8" c:formatCode="yyyy/m/d">
                  <c:v>41069</c:v>
                </c:pt>
                <c:pt idx="9" c:formatCode="yyyy/m/d">
                  <c:v>41070</c:v>
                </c:pt>
                <c:pt idx="10" c:formatCode="yyyy/m/d">
                  <c:v>41071</c:v>
                </c:pt>
                <c:pt idx="11" c:formatCode="yyyy/m/d">
                  <c:v>41072</c:v>
                </c:pt>
                <c:pt idx="12" c:formatCode="yyyy/m/d">
                  <c:v>41073</c:v>
                </c:pt>
                <c:pt idx="13" c:formatCode="yyyy/m/d">
                  <c:v>41074</c:v>
                </c:pt>
                <c:pt idx="14" c:formatCode="yyyy/m/d">
                  <c:v>41075</c:v>
                </c:pt>
              </c:numCache>
            </c:numRef>
          </c:cat>
          <c:val>
            <c:numRef>
              <c:f>数据输入!$L$7:$L$21</c:f>
              <c:numCache>
                <c:formatCode>General</c:formatCode>
                <c:ptCount val="15"/>
                <c:pt idx="0">
                  <c:v>65</c:v>
                </c:pt>
                <c:pt idx="1">
                  <c:v>63</c:v>
                </c:pt>
                <c:pt idx="2">
                  <c:v>65</c:v>
                </c:pt>
                <c:pt idx="3">
                  <c:v>60</c:v>
                </c:pt>
                <c:pt idx="4">
                  <c:v>60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60</c:v>
                </c:pt>
                <c:pt idx="10">
                  <c:v>55</c:v>
                </c:pt>
                <c:pt idx="11">
                  <c:v>65</c:v>
                </c:pt>
                <c:pt idx="12">
                  <c:v>60</c:v>
                </c:pt>
                <c:pt idx="13">
                  <c:v>60</c:v>
                </c:pt>
                <c:pt idx="14">
                  <c:v>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数据输入!$M$6</c:f>
              <c:strCache>
                <c:ptCount val="1"/>
                <c:pt idx="0">
                  <c:v>呼吸率</c:v>
                </c:pt>
              </c:strCache>
            </c:strRef>
          </c:tx>
          <c:spPr>
            <a:ln w="38100" cap="rnd" cmpd="sng" algn="ctr">
              <a:solidFill>
                <a:schemeClr val="accent2">
                  <a:lumMod val="50000"/>
                </a:schemeClr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val>
            <c:numRef>
              <c:f>数据输入!$M$7:$M$21</c:f>
              <c:numCache>
                <c:formatCode>General</c:formatCode>
                <c:ptCount val="1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117750528"/>
        <c:axId val="117751088"/>
      </c:lineChart>
      <c:dateAx>
        <c:axId val="117750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17751088"/>
        <c:crosses val="autoZero"/>
        <c:auto val="1"/>
        <c:lblOffset val="100"/>
        <c:baseTimeUnit val="days"/>
      </c:dateAx>
      <c:valAx>
        <c:axId val="117751088"/>
        <c:scaling>
          <c:orientation val="minMax"/>
        </c:scaling>
        <c:delete val="0"/>
        <c:axPos val="l"/>
        <c:majorGridlines>
          <c:spPr>
            <a:ln w="12700" cap="rnd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 cap="rnd" cmpd="sng" algn="ctr">
            <a:solidFill>
              <a:schemeClr val="bg1">
                <a:lumMod val="8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accent3"/>
                </a:solidFill>
                <a:latin typeface="+mn-lt"/>
                <a:ea typeface="+mn-ea"/>
                <a:cs typeface="+mn-cs"/>
              </a:defRPr>
            </a:pPr>
          </a:p>
        </c:txPr>
        <c:crossAx val="11775052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</c:spPr>
    </c:plotArea>
    <c:legend>
      <c:legendPos val="t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800" b="0" i="0" u="none" strike="noStrike" kern="1200" baseline="0">
              <a:solidFill>
                <a:schemeClr val="accent3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ln w="12700" cap="rnd" cmpd="sng" algn="ctr">
      <a:noFill/>
      <a:prstDash val="solid"/>
      <a:round/>
    </a:ln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9711891128279"/>
          <c:y val="0.296928379000447"/>
          <c:w val="0.319368848187274"/>
          <c:h val="0.523592229438653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"需减重量"</c:f>
              <c:strCache>
                <c:ptCount val="1"/>
                <c:pt idx="0">
                  <c:v>需减重量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elete val="1"/>
          </c:dLbls>
          <c:val>
            <c:numRef>
              <c:f>仪表板!$G$18</c:f>
              <c:numCache>
                <c:formatCode>0.0</c:formatCode>
                <c:ptCount val="1"/>
                <c:pt idx="0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17755008"/>
        <c:axId val="117754448"/>
      </c:barChart>
      <c:barChart>
        <c:barDir val="col"/>
        <c:grouping val="stacked"/>
        <c:varyColors val="0"/>
        <c:ser>
          <c:idx val="1"/>
          <c:order val="0"/>
          <c:tx>
            <c:strRef>
              <c:f>"进度"</c:f>
              <c:strCache>
                <c:ptCount val="1"/>
                <c:pt idx="0">
                  <c:v>进度</c:v>
                </c:pt>
              </c:strCache>
            </c:strRef>
          </c:tx>
          <c:spPr>
            <a:solidFill>
              <a:schemeClr val="accent1"/>
            </a:solidFill>
            <a:ln w="38100">
              <a:noFill/>
            </a:ln>
          </c:spPr>
          <c:invertIfNegative val="0"/>
          <c:dLbls>
            <c:delete val="1"/>
          </c:dLbls>
          <c:cat>
            <c:numRef>
              <c:f>仪表板!$G$19</c:f>
              <c:numCache>
                <c:formatCode>0.00%</c:formatCode>
                <c:ptCount val="1"/>
                <c:pt idx="0" c:formatCode="0.00%">
                  <c:v>0.366666666666667</c:v>
                </c:pt>
              </c:numCache>
            </c:numRef>
          </c:cat>
          <c:val>
            <c:numRef>
              <c:f>仪表板!$G$19</c:f>
              <c:numCache>
                <c:formatCode>0.00%</c:formatCode>
                <c:ptCount val="1"/>
                <c:pt idx="0">
                  <c:v>0.366666666666667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17756128"/>
        <c:axId val="117755568"/>
      </c:barChart>
      <c:catAx>
        <c:axId val="1177550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17754448"/>
        <c:crosses val="autoZero"/>
        <c:auto val="1"/>
        <c:lblAlgn val="ctr"/>
        <c:lblOffset val="100"/>
        <c:noMultiLvlLbl val="0"/>
      </c:catAx>
      <c:valAx>
        <c:axId val="11775444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 w="12700" cap="rnd" cmpd="sng" algn="ctr">
            <a:solidFill>
              <a:schemeClr val="bg1">
                <a:lumMod val="8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700" b="0" i="0" u="none" strike="noStrike" kern="1200" baseline="0">
                <a:solidFill>
                  <a:schemeClr val="accent3"/>
                </a:solidFill>
                <a:latin typeface="+mn-lt"/>
                <a:ea typeface="+mn-ea"/>
                <a:cs typeface="+mn-cs"/>
              </a:defRPr>
            </a:pPr>
          </a:p>
        </c:txPr>
        <c:crossAx val="117755008"/>
        <c:crosses val="max"/>
        <c:crossBetween val="between"/>
        <c:majorUnit val="0.2"/>
        <c:minorUnit val="0.02"/>
      </c:valAx>
      <c:catAx>
        <c:axId val="1177561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17755568"/>
        <c:crosses val="autoZero"/>
        <c:auto val="1"/>
        <c:lblAlgn val="ctr"/>
        <c:lblOffset val="100"/>
        <c:noMultiLvlLbl val="0"/>
      </c:catAx>
      <c:valAx>
        <c:axId val="117755568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12700" cap="rnd" cmpd="sng" algn="ctr">
            <a:solidFill>
              <a:schemeClr val="bg1">
                <a:lumMod val="8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700" b="0" i="0" u="none" strike="noStrike" kern="1200" baseline="0">
                <a:solidFill>
                  <a:schemeClr val="accent3"/>
                </a:solidFill>
                <a:latin typeface="+mn-lt"/>
                <a:ea typeface="+mn-ea"/>
                <a:cs typeface="+mn-cs"/>
              </a:defRPr>
            </a:pPr>
          </a:p>
        </c:txPr>
        <c:crossAx val="117756128"/>
        <c:crosses val="autoZero"/>
        <c:crossBetween val="between"/>
        <c:majorUnit val="0.2"/>
        <c:minorUnit val="0.01"/>
      </c:val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noFill/>
    <a:ln w="12700" cap="rnd" cmpd="sng" algn="ctr">
      <a:noFill/>
      <a:prstDash val="solid"/>
      <a:round/>
    </a:ln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zh-CN" sz="800" b="1" i="0" baseline="0">
                <a:solidFill>
                  <a:schemeClr val="accent3"/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</a:rPr>
              <a:t>水（盎司）</a:t>
            </a:r>
            <a:endParaRPr lang="zh-CN" altLang="zh-CN" sz="800">
              <a:solidFill>
                <a:schemeClr val="accent3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数据输入!$I$6</c:f>
              <c:strCache>
                <c:ptCount val="1"/>
                <c:pt idx="0">
                  <c:v>水（盎司）</c:v>
                </c:pt>
              </c:strCache>
            </c:strRef>
          </c:tx>
          <c:spPr>
            <a:solidFill>
              <a:schemeClr val="accent1"/>
            </a:solidFill>
          </c:spPr>
          <c:dLbls>
            <c:delete val="1"/>
          </c:dLbls>
          <c:val>
            <c:numRef>
              <c:f>数据输入!$I$7:$I$21</c:f>
              <c:numCache>
                <c:formatCode>General</c:formatCode>
                <c:ptCount val="15"/>
                <c:pt idx="0">
                  <c:v>50</c:v>
                </c:pt>
                <c:pt idx="1">
                  <c:v>64</c:v>
                </c:pt>
                <c:pt idx="2">
                  <c:v>64</c:v>
                </c:pt>
                <c:pt idx="3">
                  <c:v>55</c:v>
                </c:pt>
                <c:pt idx="4">
                  <c:v>100</c:v>
                </c:pt>
                <c:pt idx="5">
                  <c:v>90</c:v>
                </c:pt>
                <c:pt idx="6">
                  <c:v>65</c:v>
                </c:pt>
                <c:pt idx="7">
                  <c:v>60</c:v>
                </c:pt>
                <c:pt idx="8">
                  <c:v>100</c:v>
                </c:pt>
                <c:pt idx="9">
                  <c:v>45</c:v>
                </c:pt>
                <c:pt idx="10">
                  <c:v>90</c:v>
                </c:pt>
                <c:pt idx="11">
                  <c:v>50</c:v>
                </c:pt>
                <c:pt idx="12">
                  <c:v>55</c:v>
                </c:pt>
                <c:pt idx="13">
                  <c:v>75</c:v>
                </c:pt>
                <c:pt idx="14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758368"/>
        <c:axId val="117758928"/>
      </c:areaChart>
      <c:catAx>
        <c:axId val="117758368"/>
        <c:scaling>
          <c:orientation val="minMax"/>
        </c:scaling>
        <c:delete val="1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17758928"/>
        <c:crosses val="autoZero"/>
        <c:auto val="1"/>
        <c:lblAlgn val="ctr"/>
        <c:lblOffset val="100"/>
        <c:noMultiLvlLbl val="0"/>
      </c:catAx>
      <c:valAx>
        <c:axId val="117758928"/>
        <c:scaling>
          <c:orientation val="minMax"/>
        </c:scaling>
        <c:delete val="0"/>
        <c:axPos val="l"/>
        <c:majorGridlines>
          <c:spPr>
            <a:ln w="12700" cap="rnd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12700" cap="rnd" cmpd="sng" algn="ctr">
            <a:solidFill>
              <a:schemeClr val="bg1">
                <a:lumMod val="8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accent3"/>
                </a:solidFill>
                <a:latin typeface="+mn-lt"/>
                <a:ea typeface="+mn-ea"/>
                <a:cs typeface="+mn-cs"/>
              </a:defRPr>
            </a:pPr>
          </a:p>
        </c:txPr>
        <c:crossAx val="117758368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zero"/>
    <c:showDLblsOverMax val="0"/>
  </c:chart>
  <c:spPr>
    <a:noFill/>
    <a:ln w="12700" cap="rnd" cmpd="sng" algn="ctr">
      <a:noFill/>
      <a:prstDash val="solid"/>
      <a:round/>
    </a:ln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54983207744193"/>
          <c:y val="0.0646900086479732"/>
          <c:w val="0.335842406795925"/>
          <c:h val="0.841868867749399"/>
        </c:manualLayout>
      </c:layout>
      <c:doughnutChart>
        <c:varyColors val="1"/>
        <c:ser>
          <c:idx val="0"/>
          <c:order val="0"/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elete val="1"/>
          </c:dLbls>
          <c:cat>
            <c:strRef>
              <c:f>仪表板!$B$34:$B$38</c:f>
              <c:strCache>
                <c:ptCount val="5"/>
                <c:pt idx="0">
                  <c:v>13% 蛋白质</c:v>
                </c:pt>
                <c:pt idx="1">
                  <c:v>51% 碳水化合物</c:v>
                </c:pt>
                <c:pt idx="2">
                  <c:v>11% 脂肪</c:v>
                </c:pt>
                <c:pt idx="3">
                  <c:v>10% 糖类</c:v>
                </c:pt>
                <c:pt idx="4">
                  <c:v>15% 水（盎司）</c:v>
                </c:pt>
              </c:strCache>
            </c:strRef>
          </c:cat>
          <c:val>
            <c:numRef>
              <c:f>仪表板!$C$34:$C$38</c:f>
              <c:numCache>
                <c:formatCode>General</c:formatCode>
                <c:ptCount val="5"/>
                <c:pt idx="0">
                  <c:v>915</c:v>
                </c:pt>
                <c:pt idx="1">
                  <c:v>3460</c:v>
                </c:pt>
                <c:pt idx="2">
                  <c:v>745</c:v>
                </c:pt>
                <c:pt idx="3">
                  <c:v>675</c:v>
                </c:pt>
                <c:pt idx="4">
                  <c:v>1018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2"/>
      </c:doughnutChart>
    </c:plotArea>
    <c:legend>
      <c:legendPos val="r"/>
      <c:layout>
        <c:manualLayout>
          <c:xMode val="edge"/>
          <c:yMode val="edge"/>
          <c:x val="0.443971664832219"/>
          <c:y val="0.0677711320694917"/>
          <c:w val="0.432730844128355"/>
          <c:h val="0.86445773586101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800" b="0" i="0" u="none" strike="noStrike" kern="1200" baseline="0">
              <a:solidFill>
                <a:schemeClr val="accent3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ln w="12700" cap="rnd" cmpd="sng" algn="ctr">
      <a:noFill/>
      <a:prstDash val="solid"/>
      <a:round/>
    </a:ln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6" fmlaLink="$D$8" max="12" min="1" page="10" val="7"/>
</file>

<file path=xl/ctrlProps/ctrlProp2.xml><?xml version="1.0" encoding="utf-8"?>
<formControlPr xmlns="http://schemas.microsoft.com/office/spreadsheetml/2009/9/main" objectType="Spin" dx="16" fmlaLink="$E$8" max="11" page="10" val="10"/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hyperlink" Target="#'BMI &#20449;&#24687;'!A1"/><Relationship Id="rId8" Type="http://schemas.openxmlformats.org/officeDocument/2006/relationships/hyperlink" Target="#&#25968;&#25454;&#36755;&#20837;!A1"/><Relationship Id="rId7" Type="http://schemas.openxmlformats.org/officeDocument/2006/relationships/chart" Target="../charts/chart7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BMI &#20449;&#24687;'!A1"/><Relationship Id="rId1" Type="http://schemas.openxmlformats.org/officeDocument/2006/relationships/hyperlink" Target="#&#20202;&#34920;&#26495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25968;&#25454;&#36755;&#20837;!A1"/><Relationship Id="rId1" Type="http://schemas.openxmlformats.org/officeDocument/2006/relationships/hyperlink" Target="#&#20202;&#34920;&#26495;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7</xdr:row>
          <xdr:rowOff>28575</xdr:rowOff>
        </xdr:from>
        <xdr:to>
          <xdr:col>3</xdr:col>
          <xdr:colOff>114300</xdr:colOff>
          <xdr:row>7</xdr:row>
          <xdr:rowOff>228600</xdr:rowOff>
        </xdr:to>
        <xdr:sp>
          <xdr:nvSpPr>
            <xdr:cNvPr id="2049" name="英寸微调控制箭头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2819400" y="1352550"/>
              <a:ext cx="104775" cy="200025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28575</xdr:rowOff>
        </xdr:from>
        <xdr:to>
          <xdr:col>4</xdr:col>
          <xdr:colOff>104775</xdr:colOff>
          <xdr:row>7</xdr:row>
          <xdr:rowOff>228600</xdr:rowOff>
        </xdr:to>
        <xdr:sp>
          <xdr:nvSpPr>
            <xdr:cNvPr id="2050" name="英尺微调控制箭头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3495675" y="1352550"/>
              <a:ext cx="95250" cy="200025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</xdr:col>
      <xdr:colOff>28575</xdr:colOff>
      <xdr:row>19</xdr:row>
      <xdr:rowOff>247650</xdr:rowOff>
    </xdr:from>
    <xdr:to>
      <xdr:col>5</xdr:col>
      <xdr:colOff>28575</xdr:colOff>
      <xdr:row>28</xdr:row>
      <xdr:rowOff>123825</xdr:rowOff>
    </xdr:to>
    <xdr:graphicFrame>
      <xdr:nvGraphicFramePr>
        <xdr:cNvPr id="7" name="chtWeight" descr="跟踪体重趋势的折线图。" title="体重"/>
        <xdr:cNvGraphicFramePr/>
      </xdr:nvGraphicFramePr>
      <xdr:xfrm>
        <a:off x="342900" y="3867150"/>
        <a:ext cx="3981450" cy="1447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20</xdr:row>
      <xdr:rowOff>0</xdr:rowOff>
    </xdr:from>
    <xdr:to>
      <xdr:col>10</xdr:col>
      <xdr:colOff>771525</xdr:colOff>
      <xdr:row>28</xdr:row>
      <xdr:rowOff>142875</xdr:rowOff>
    </xdr:to>
    <xdr:graphicFrame>
      <xdr:nvGraphicFramePr>
        <xdr:cNvPr id="8" name="chtCaloriesBurned" descr="跟踪燃烧的卡路里的折线图。" title="燃烧的卡路里"/>
        <xdr:cNvGraphicFramePr/>
      </xdr:nvGraphicFramePr>
      <xdr:xfrm>
        <a:off x="4810125" y="3886200"/>
        <a:ext cx="3324225" cy="1447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41</xdr:row>
      <xdr:rowOff>114301</xdr:rowOff>
    </xdr:from>
    <xdr:to>
      <xdr:col>4</xdr:col>
      <xdr:colOff>752474</xdr:colOff>
      <xdr:row>53</xdr:row>
      <xdr:rowOff>57150</xdr:rowOff>
    </xdr:to>
    <xdr:graphicFrame>
      <xdr:nvGraphicFramePr>
        <xdr:cNvPr id="9" name="chtBP" descr="显示血压趋势的图表" title="图表"/>
        <xdr:cNvGraphicFramePr/>
      </xdr:nvGraphicFramePr>
      <xdr:xfrm>
        <a:off x="323215" y="7534275"/>
        <a:ext cx="3914775" cy="18954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114300</xdr:colOff>
      <xdr:row>41</xdr:row>
      <xdr:rowOff>114301</xdr:rowOff>
    </xdr:from>
    <xdr:to>
      <xdr:col>10</xdr:col>
      <xdr:colOff>771525</xdr:colOff>
      <xdr:row>53</xdr:row>
      <xdr:rowOff>57150</xdr:rowOff>
    </xdr:to>
    <xdr:graphicFrame>
      <xdr:nvGraphicFramePr>
        <xdr:cNvPr id="10" name="chtHRandRR" descr="显示脉率、静息心率和呼吸率趋势的图表" title="图表"/>
        <xdr:cNvGraphicFramePr/>
      </xdr:nvGraphicFramePr>
      <xdr:xfrm>
        <a:off x="4810125" y="7534275"/>
        <a:ext cx="3324225" cy="18954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3662</xdr:colOff>
      <xdr:row>0</xdr:row>
      <xdr:rowOff>0</xdr:rowOff>
    </xdr:from>
    <xdr:to>
      <xdr:col>8</xdr:col>
      <xdr:colOff>425695</xdr:colOff>
      <xdr:row>19</xdr:row>
      <xdr:rowOff>152400</xdr:rowOff>
    </xdr:to>
    <xdr:graphicFrame>
      <xdr:nvGraphicFramePr>
        <xdr:cNvPr id="3" name="chtProgress" descr="跟踪减重进度的单个列数据图表。" title="进度图"/>
        <xdr:cNvGraphicFramePr/>
      </xdr:nvGraphicFramePr>
      <xdr:xfrm>
        <a:off x="4699000" y="0"/>
        <a:ext cx="1660525" cy="3771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30</xdr:row>
      <xdr:rowOff>38100</xdr:rowOff>
    </xdr:from>
    <xdr:to>
      <xdr:col>10</xdr:col>
      <xdr:colOff>771525</xdr:colOff>
      <xdr:row>39</xdr:row>
      <xdr:rowOff>142875</xdr:rowOff>
    </xdr:to>
    <xdr:graphicFrame>
      <xdr:nvGraphicFramePr>
        <xdr:cNvPr id="16" name="chtWaterOz" descr="跟踪水分摄入量（盎司）的面积图。" title="水分摄入量"/>
        <xdr:cNvGraphicFramePr/>
      </xdr:nvGraphicFramePr>
      <xdr:xfrm>
        <a:off x="4772025" y="5657850"/>
        <a:ext cx="3362325" cy="15716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95250</xdr:colOff>
      <xdr:row>1</xdr:row>
      <xdr:rowOff>10278</xdr:rowOff>
    </xdr:from>
    <xdr:to>
      <xdr:col>10</xdr:col>
      <xdr:colOff>124208</xdr:colOff>
      <xdr:row>3</xdr:row>
      <xdr:rowOff>75737</xdr:rowOff>
    </xdr:to>
    <xdr:grpSp>
      <xdr:nvGrpSpPr>
        <xdr:cNvPr id="27" name="组 5" descr="&quot;&quot;" title="导航图形"/>
        <xdr:cNvGrpSpPr>
          <a:grpSpLocks noChangeAspect="1"/>
        </xdr:cNvGrpSpPr>
      </xdr:nvGrpSpPr>
      <xdr:grpSpPr>
        <a:xfrm>
          <a:off x="95250" y="181610"/>
          <a:ext cx="7391400" cy="408305"/>
          <a:chOff x="9" y="0"/>
          <a:chExt cx="808" cy="44"/>
        </a:xfrm>
      </xdr:grpSpPr>
      <xdr:sp>
        <xdr:nvSpPr>
          <xdr:cNvPr id="32" name="自选图形 4"/>
          <xdr:cNvSpPr>
            <a:spLocks noChangeAspect="1" noChangeArrowheads="1" noTextEdit="1"/>
          </xdr:cNvSpPr>
        </xdr:nvSpPr>
        <xdr:spPr>
          <a:xfrm>
            <a:off x="9" y="0"/>
            <a:ext cx="784" cy="42"/>
          </a:xfrm>
          <a:prstGeom prst="rect">
            <a:avLst/>
          </a:prstGeom>
          <a:noFill/>
          <a:ln w="9525">
            <a:noFill/>
            <a:miter lim="800000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>
        <xdr:nvSpPr>
          <xdr:cNvPr id="33" name="矩形 32"/>
          <xdr:cNvSpPr>
            <a:spLocks noChangeArrowheads="1"/>
          </xdr:cNvSpPr>
        </xdr:nvSpPr>
        <xdr:spPr>
          <a:xfrm>
            <a:off x="9" y="0"/>
            <a:ext cx="808" cy="42"/>
          </a:xfrm>
          <a:prstGeom prst="rect">
            <a:avLst/>
          </a:prstGeom>
          <a:noFill/>
          <a:ln w="0">
            <a:noFill/>
            <a:prstDash val="solid"/>
            <a:miter lim="800000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>
        <xdr:nvSpPr>
          <xdr:cNvPr id="34" name="矩形 10"/>
          <xdr:cNvSpPr>
            <a:spLocks noChangeArrowheads="1"/>
          </xdr:cNvSpPr>
        </xdr:nvSpPr>
        <xdr:spPr>
          <a:xfrm>
            <a:off x="9" y="39"/>
            <a:ext cx="807" cy="5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</a:ln>
        </xdr:spPr>
      </xdr:sp>
      <xdr:sp>
        <xdr:nvSpPr>
          <xdr:cNvPr id="35" name="任意多边形 34"/>
          <xdr:cNvSpPr/>
        </xdr:nvSpPr>
        <xdr:spPr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>
        <xdr:nvSpPr>
          <xdr:cNvPr id="36" name="任意多边形  9"/>
          <xdr:cNvSpPr/>
        </xdr:nvSpPr>
        <xdr:spPr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>
        <xdr:nvSpPr>
          <xdr:cNvPr id="31" name="任意多边形  8"/>
          <xdr:cNvSpPr/>
        </xdr:nvSpPr>
        <xdr:spPr>
          <a:xfrm>
            <a:off x="49" y="0"/>
            <a:ext cx="297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276828</xdr:colOff>
      <xdr:row>1</xdr:row>
      <xdr:rowOff>12573</xdr:rowOff>
    </xdr:from>
    <xdr:to>
      <xdr:col>3</xdr:col>
      <xdr:colOff>172764</xdr:colOff>
      <xdr:row>3</xdr:row>
      <xdr:rowOff>20785</xdr:rowOff>
    </xdr:to>
    <xdr:sp>
      <xdr:nvSpPr>
        <xdr:cNvPr id="28" name="减重跟踪器" descr="导航按钮" title="减重跟踪器"/>
        <xdr:cNvSpPr/>
      </xdr:nvSpPr>
      <xdr:spPr>
        <a:xfrm>
          <a:off x="590550" y="183515"/>
          <a:ext cx="2392045" cy="35115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zh-CN" sz="1100" b="1">
              <a:solidFill>
                <a:schemeClr val="accent2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减重跟踪器</a:t>
          </a:r>
          <a:endParaRPr lang="zh-CN" altLang="zh-CN" sz="1100" b="1">
            <a:solidFill>
              <a:schemeClr val="accent2"/>
            </a:solidFill>
            <a:effectLst/>
            <a:latin typeface="Microsoft YaHei UI" panose="020B0503020204020204" pitchFamily="34" charset="-122"/>
            <a:ea typeface="Microsoft YaHei UI" panose="020B0503020204020204" pitchFamily="34" charset="-122"/>
            <a:cs typeface="+mn-cs"/>
          </a:endParaRPr>
        </a:p>
      </xdr:txBody>
    </xdr:sp>
    <xdr:clientData/>
  </xdr:twoCellAnchor>
  <xdr:twoCellAnchor editAs="oneCell">
    <xdr:from>
      <xdr:col>3</xdr:col>
      <xdr:colOff>344253</xdr:colOff>
      <xdr:row>1</xdr:row>
      <xdr:rowOff>7328</xdr:rowOff>
    </xdr:from>
    <xdr:to>
      <xdr:col>5</xdr:col>
      <xdr:colOff>239792</xdr:colOff>
      <xdr:row>3</xdr:row>
      <xdr:rowOff>15540</xdr:rowOff>
    </xdr:to>
    <xdr:sp>
      <xdr:nvSpPr>
        <xdr:cNvPr id="29" name="数据输入" descr="导航按钮" title="数据输入">
          <a:hlinkClick xmlns:r="http://schemas.openxmlformats.org/officeDocument/2006/relationships" r:id="rId8"/>
        </xdr:cNvPr>
        <xdr:cNvSpPr/>
      </xdr:nvSpPr>
      <xdr:spPr>
        <a:xfrm>
          <a:off x="3154045" y="178435"/>
          <a:ext cx="1381125" cy="35115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zh-CN" sz="1100" b="1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数据输入</a:t>
          </a:r>
          <a:endParaRPr lang="zh-CN" altLang="zh-CN" sz="1100" b="1">
            <a:solidFill>
              <a:schemeClr val="accent3">
                <a:lumMod val="60000"/>
                <a:lumOff val="40000"/>
              </a:schemeClr>
            </a:solidFill>
            <a:effectLst/>
            <a:latin typeface="Microsoft YaHei UI" panose="020B0503020204020204" pitchFamily="34" charset="-122"/>
            <a:ea typeface="Microsoft YaHei UI" panose="020B0503020204020204" pitchFamily="34" charset="-122"/>
            <a:cs typeface="+mn-cs"/>
          </a:endParaRPr>
        </a:p>
      </xdr:txBody>
    </xdr:sp>
    <xdr:clientData/>
  </xdr:twoCellAnchor>
  <xdr:twoCellAnchor editAs="oneCell">
    <xdr:from>
      <xdr:col>5</xdr:col>
      <xdr:colOff>382700</xdr:colOff>
      <xdr:row>1</xdr:row>
      <xdr:rowOff>19050</xdr:rowOff>
    </xdr:from>
    <xdr:to>
      <xdr:col>7</xdr:col>
      <xdr:colOff>468692</xdr:colOff>
      <xdr:row>3</xdr:row>
      <xdr:rowOff>16853</xdr:rowOff>
    </xdr:to>
    <xdr:sp>
      <xdr:nvSpPr>
        <xdr:cNvPr id="30" name="BMI 信息" descr="导航按钮" title="BMI 信息">
          <a:hlinkClick xmlns:r="http://schemas.openxmlformats.org/officeDocument/2006/relationships" r:id="rId9"/>
        </xdr:cNvPr>
        <xdr:cNvSpPr/>
      </xdr:nvSpPr>
      <xdr:spPr>
        <a:xfrm>
          <a:off x="4678045" y="190500"/>
          <a:ext cx="1172210" cy="340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altLang="zh-CN" sz="1100" b="1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BMI </a:t>
          </a:r>
          <a:r>
            <a:rPr lang="zh-CN" altLang="zh-CN" sz="1100" b="1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信息</a:t>
          </a:r>
          <a:endParaRPr lang="en-US" sz="1100" b="1">
            <a:solidFill>
              <a:schemeClr val="accent3">
                <a:lumMod val="60000"/>
                <a:lumOff val="40000"/>
              </a:schemeClr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>
    <xdr:from>
      <xdr:col>0</xdr:col>
      <xdr:colOff>0</xdr:colOff>
      <xdr:row>30</xdr:row>
      <xdr:rowOff>42862</xdr:rowOff>
    </xdr:from>
    <xdr:to>
      <xdr:col>6</xdr:col>
      <xdr:colOff>200025</xdr:colOff>
      <xdr:row>40</xdr:row>
      <xdr:rowOff>160591</xdr:rowOff>
    </xdr:to>
    <xdr:graphicFrame>
      <xdr:nvGraphicFramePr>
        <xdr:cNvPr id="2" name="chtIntake2" descr="跟踪摄入量的环形图（如蛋白质、碳水化合物、脂肪、糖类和水）。" title="摄入量趋势"/>
        <xdr:cNvGraphicFramePr/>
      </xdr:nvGraphicFramePr>
      <xdr:xfrm>
        <a:off x="0" y="5662295"/>
        <a:ext cx="4895850" cy="17462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95250</xdr:colOff>
      <xdr:row>1</xdr:row>
      <xdr:rowOff>12713</xdr:rowOff>
    </xdr:from>
    <xdr:to>
      <xdr:col>10</xdr:col>
      <xdr:colOff>361950</xdr:colOff>
      <xdr:row>3</xdr:row>
      <xdr:rowOff>60338</xdr:rowOff>
    </xdr:to>
    <xdr:grpSp>
      <xdr:nvGrpSpPr>
        <xdr:cNvPr id="17" name="导航图形" descr="&quot;&quot;" title="导航图形"/>
        <xdr:cNvGrpSpPr>
          <a:grpSpLocks noChangeAspect="1"/>
        </xdr:cNvGrpSpPr>
      </xdr:nvGrpSpPr>
      <xdr:grpSpPr>
        <a:xfrm>
          <a:off x="95250" y="184150"/>
          <a:ext cx="9648825" cy="390525"/>
          <a:chOff x="9" y="0"/>
          <a:chExt cx="1056" cy="42"/>
        </a:xfrm>
      </xdr:grpSpPr>
      <xdr:sp>
        <xdr:nvSpPr>
          <xdr:cNvPr id="25" name="任意多边形  8"/>
          <xdr:cNvSpPr/>
        </xdr:nvSpPr>
        <xdr:spPr>
          <a:xfrm>
            <a:off x="49" y="0"/>
            <a:ext cx="297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>
        <xdr:nvSpPr>
          <xdr:cNvPr id="21" name="自选图形 4"/>
          <xdr:cNvSpPr>
            <a:spLocks noChangeAspect="1" noChangeArrowheads="1" noTextEdit="1"/>
          </xdr:cNvSpPr>
        </xdr:nvSpPr>
        <xdr:spPr>
          <a:xfrm>
            <a:off x="9" y="0"/>
            <a:ext cx="1056" cy="42"/>
          </a:xfrm>
          <a:prstGeom prst="rect">
            <a:avLst/>
          </a:prstGeom>
          <a:noFill/>
          <a:ln w="9525">
            <a:noFill/>
            <a:miter lim="800000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>
        <xdr:nvSpPr>
          <xdr:cNvPr id="22" name="矩形 21"/>
          <xdr:cNvSpPr>
            <a:spLocks noChangeArrowheads="1"/>
          </xdr:cNvSpPr>
        </xdr:nvSpPr>
        <xdr:spPr>
          <a:xfrm>
            <a:off x="9" y="0"/>
            <a:ext cx="1056" cy="42"/>
          </a:xfrm>
          <a:prstGeom prst="rect">
            <a:avLst/>
          </a:prstGeom>
          <a:noFill/>
          <a:ln w="0">
            <a:noFill/>
            <a:prstDash val="solid"/>
            <a:miter lim="800000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>
        <xdr:nvSpPr>
          <xdr:cNvPr id="24" name="矩形 10"/>
          <xdr:cNvSpPr>
            <a:spLocks noChangeArrowheads="1"/>
          </xdr:cNvSpPr>
        </xdr:nvSpPr>
        <xdr:spPr>
          <a:xfrm>
            <a:off x="9" y="39"/>
            <a:ext cx="1056" cy="3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</a:ln>
        </xdr:spPr>
      </xdr:sp>
      <xdr:sp>
        <xdr:nvSpPr>
          <xdr:cNvPr id="26" name="任意多边形 25"/>
          <xdr:cNvSpPr/>
        </xdr:nvSpPr>
        <xdr:spPr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>
        <xdr:nvSpPr>
          <xdr:cNvPr id="23" name="任意多边形 9"/>
          <xdr:cNvSpPr/>
        </xdr:nvSpPr>
        <xdr:spPr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247846</xdr:colOff>
      <xdr:row>1</xdr:row>
      <xdr:rowOff>15012</xdr:rowOff>
    </xdr:from>
    <xdr:to>
      <xdr:col>3</xdr:col>
      <xdr:colOff>921735</xdr:colOff>
      <xdr:row>3</xdr:row>
      <xdr:rowOff>23880</xdr:rowOff>
    </xdr:to>
    <xdr:sp>
      <xdr:nvSpPr>
        <xdr:cNvPr id="18" name="减重跟踪器" descr="导航按钮" title="减重跟踪器">
          <a:hlinkClick xmlns:r="http://schemas.openxmlformats.org/officeDocument/2006/relationships" r:id="rId1"/>
        </xdr:cNvPr>
        <xdr:cNvSpPr/>
      </xdr:nvSpPr>
      <xdr:spPr>
        <a:xfrm>
          <a:off x="561975" y="186055"/>
          <a:ext cx="2416810" cy="3517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zh-CN" sz="1100" b="1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减重跟踪器</a:t>
          </a:r>
          <a:endParaRPr lang="zh-CN" altLang="zh-CN">
            <a:solidFill>
              <a:schemeClr val="accent3">
                <a:lumMod val="60000"/>
                <a:lumOff val="40000"/>
              </a:schemeClr>
            </a:solidFill>
            <a:effectLst/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 editAs="oneCell">
    <xdr:from>
      <xdr:col>3</xdr:col>
      <xdr:colOff>1093016</xdr:colOff>
      <xdr:row>1</xdr:row>
      <xdr:rowOff>9757</xdr:rowOff>
    </xdr:from>
    <xdr:to>
      <xdr:col>5</xdr:col>
      <xdr:colOff>91529</xdr:colOff>
      <xdr:row>3</xdr:row>
      <xdr:rowOff>18625</xdr:rowOff>
    </xdr:to>
    <xdr:sp>
      <xdr:nvSpPr>
        <xdr:cNvPr id="19" name="数据输入" descr="导航按钮" title="数据输入"/>
        <xdr:cNvSpPr/>
      </xdr:nvSpPr>
      <xdr:spPr>
        <a:xfrm>
          <a:off x="3150235" y="180975"/>
          <a:ext cx="1379855" cy="3517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zh-CN" sz="1100" b="1">
              <a:solidFill>
                <a:schemeClr val="accent2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数据输入</a:t>
          </a:r>
          <a:endParaRPr lang="zh-CN" altLang="zh-CN">
            <a:solidFill>
              <a:schemeClr val="accent2"/>
            </a:solidFill>
            <a:effectLst/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 editAs="oneCell">
    <xdr:from>
      <xdr:col>5</xdr:col>
      <xdr:colOff>234263</xdr:colOff>
      <xdr:row>1</xdr:row>
      <xdr:rowOff>11071</xdr:rowOff>
    </xdr:from>
    <xdr:to>
      <xdr:col>5</xdr:col>
      <xdr:colOff>1404683</xdr:colOff>
      <xdr:row>3</xdr:row>
      <xdr:rowOff>19939</xdr:rowOff>
    </xdr:to>
    <xdr:sp>
      <xdr:nvSpPr>
        <xdr:cNvPr id="20" name="BMI 信息" descr="导航按钮" title="BMI 信息">
          <a:hlinkClick xmlns:r="http://schemas.openxmlformats.org/officeDocument/2006/relationships" r:id="rId2"/>
        </xdr:cNvPr>
        <xdr:cNvSpPr/>
      </xdr:nvSpPr>
      <xdr:spPr>
        <a:xfrm>
          <a:off x="4672330" y="182245"/>
          <a:ext cx="1170940" cy="3517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altLang="zh-CN" sz="1100" b="1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BMI </a:t>
          </a:r>
          <a:r>
            <a:rPr lang="zh-CN" altLang="zh-CN" sz="1100" b="1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信息</a:t>
          </a:r>
          <a:endParaRPr lang="en-US" sz="1100" b="1">
            <a:solidFill>
              <a:schemeClr val="accent3">
                <a:lumMod val="60000"/>
                <a:lumOff val="40000"/>
              </a:schemeClr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94593</xdr:colOff>
      <xdr:row>1</xdr:row>
      <xdr:rowOff>4270</xdr:rowOff>
    </xdr:from>
    <xdr:to>
      <xdr:col>10</xdr:col>
      <xdr:colOff>64542</xdr:colOff>
      <xdr:row>3</xdr:row>
      <xdr:rowOff>70491</xdr:rowOff>
    </xdr:to>
    <xdr:grpSp>
      <xdr:nvGrpSpPr>
        <xdr:cNvPr id="5" name="导航图形" descr="&quot;&quot;" title="导航图形"/>
        <xdr:cNvGrpSpPr>
          <a:grpSpLocks noChangeAspect="1"/>
        </xdr:cNvGrpSpPr>
      </xdr:nvGrpSpPr>
      <xdr:grpSpPr>
        <a:xfrm>
          <a:off x="93980" y="175260"/>
          <a:ext cx="7637780" cy="409575"/>
          <a:chOff x="9" y="0"/>
          <a:chExt cx="845" cy="44"/>
        </a:xfrm>
      </xdr:grpSpPr>
      <xdr:sp>
        <xdr:nvSpPr>
          <xdr:cNvPr id="11" name="任意多边形 8"/>
          <xdr:cNvSpPr/>
        </xdr:nvSpPr>
        <xdr:spPr>
          <a:xfrm>
            <a:off x="44" y="0"/>
            <a:ext cx="302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>
        <xdr:nvSpPr>
          <xdr:cNvPr id="6" name="自选图形 4"/>
          <xdr:cNvSpPr>
            <a:spLocks noChangeAspect="1" noChangeArrowheads="1" noTextEdit="1"/>
          </xdr:cNvSpPr>
        </xdr:nvSpPr>
        <xdr:spPr>
          <a:xfrm>
            <a:off x="9" y="0"/>
            <a:ext cx="834" cy="42"/>
          </a:xfrm>
          <a:prstGeom prst="rect">
            <a:avLst/>
          </a:prstGeom>
          <a:noFill/>
          <a:ln w="9525">
            <a:noFill/>
            <a:miter lim="800000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>
        <xdr:nvSpPr>
          <xdr:cNvPr id="7" name="矩形 6"/>
          <xdr:cNvSpPr>
            <a:spLocks noChangeArrowheads="1"/>
          </xdr:cNvSpPr>
        </xdr:nvSpPr>
        <xdr:spPr>
          <a:xfrm>
            <a:off x="9" y="0"/>
            <a:ext cx="845" cy="42"/>
          </a:xfrm>
          <a:prstGeom prst="rect">
            <a:avLst/>
          </a:prstGeom>
          <a:noFill/>
          <a:ln w="0">
            <a:noFill/>
            <a:prstDash val="solid"/>
            <a:miter lim="800000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>
        <xdr:nvSpPr>
          <xdr:cNvPr id="9" name="任意多边形 9"/>
          <xdr:cNvSpPr/>
        </xdr:nvSpPr>
        <xdr:spPr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>
        <xdr:nvSpPr>
          <xdr:cNvPr id="10" name="任意多边形 10"/>
          <xdr:cNvSpPr>
            <a:spLocks noChangeArrowheads="1"/>
          </xdr:cNvSpPr>
        </xdr:nvSpPr>
        <xdr:spPr>
          <a:xfrm>
            <a:off x="9" y="39"/>
            <a:ext cx="840" cy="5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</a:ln>
        </xdr:spPr>
      </xdr:sp>
      <xdr:sp>
        <xdr:nvSpPr>
          <xdr:cNvPr id="8" name="任意多边形 7"/>
          <xdr:cNvSpPr/>
        </xdr:nvSpPr>
        <xdr:spPr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242151</xdr:colOff>
      <xdr:row>1</xdr:row>
      <xdr:rowOff>6569</xdr:rowOff>
    </xdr:from>
    <xdr:to>
      <xdr:col>3</xdr:col>
      <xdr:colOff>308935</xdr:colOff>
      <xdr:row>3</xdr:row>
      <xdr:rowOff>15437</xdr:rowOff>
    </xdr:to>
    <xdr:sp>
      <xdr:nvSpPr>
        <xdr:cNvPr id="12" name="减重跟踪器" descr="导航按钮" title="减重跟踪器">
          <a:hlinkClick xmlns:r="http://schemas.openxmlformats.org/officeDocument/2006/relationships" r:id="rId1"/>
        </xdr:cNvPr>
        <xdr:cNvSpPr/>
      </xdr:nvSpPr>
      <xdr:spPr>
        <a:xfrm>
          <a:off x="556260" y="177800"/>
          <a:ext cx="2390775" cy="3517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zh-CN" sz="1100" b="1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减重跟踪器</a:t>
          </a:r>
          <a:endParaRPr lang="zh-CN" altLang="zh-CN">
            <a:solidFill>
              <a:schemeClr val="accent3">
                <a:lumMod val="60000"/>
                <a:lumOff val="40000"/>
              </a:schemeClr>
            </a:solidFill>
            <a:effectLst/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 editAs="oneCell">
    <xdr:from>
      <xdr:col>3</xdr:col>
      <xdr:colOff>478367</xdr:colOff>
      <xdr:row>1</xdr:row>
      <xdr:rowOff>1314</xdr:rowOff>
    </xdr:from>
    <xdr:to>
      <xdr:col>5</xdr:col>
      <xdr:colOff>243041</xdr:colOff>
      <xdr:row>3</xdr:row>
      <xdr:rowOff>10182</xdr:rowOff>
    </xdr:to>
    <xdr:sp>
      <xdr:nvSpPr>
        <xdr:cNvPr id="13" name="数据输入" descr="导航按钮" title="数据输入">
          <a:hlinkClick xmlns:r="http://schemas.openxmlformats.org/officeDocument/2006/relationships" r:id="rId2"/>
        </xdr:cNvPr>
        <xdr:cNvSpPr/>
      </xdr:nvSpPr>
      <xdr:spPr>
        <a:xfrm>
          <a:off x="3116580" y="172720"/>
          <a:ext cx="1364615" cy="3517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zh-CN" sz="1100" b="1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数据输入</a:t>
          </a:r>
          <a:endParaRPr lang="zh-CN" altLang="zh-CN">
            <a:solidFill>
              <a:schemeClr val="accent3">
                <a:lumMod val="60000"/>
                <a:lumOff val="40000"/>
              </a:schemeClr>
            </a:solidFill>
            <a:effectLst/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 editAs="oneCell">
    <xdr:from>
      <xdr:col>5</xdr:col>
      <xdr:colOff>384235</xdr:colOff>
      <xdr:row>1</xdr:row>
      <xdr:rowOff>2628</xdr:rowOff>
    </xdr:from>
    <xdr:to>
      <xdr:col>7</xdr:col>
      <xdr:colOff>170425</xdr:colOff>
      <xdr:row>3</xdr:row>
      <xdr:rowOff>11496</xdr:rowOff>
    </xdr:to>
    <xdr:sp>
      <xdr:nvSpPr>
        <xdr:cNvPr id="14" name="BMI 信息" descr="导航按钮" title="BMI 信息"/>
        <xdr:cNvSpPr/>
      </xdr:nvSpPr>
      <xdr:spPr>
        <a:xfrm>
          <a:off x="4622800" y="173990"/>
          <a:ext cx="1157605" cy="3517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altLang="zh-CN" sz="1100" b="1">
              <a:solidFill>
                <a:schemeClr val="accent2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BMI </a:t>
          </a:r>
          <a:r>
            <a:rPr lang="zh-CN" altLang="zh-CN" sz="1100" b="1">
              <a:solidFill>
                <a:schemeClr val="accent2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信息</a:t>
          </a:r>
          <a:endParaRPr lang="en-US" sz="1100" b="1">
            <a:solidFill>
              <a:schemeClr val="accent2"/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>
    <xdr:from>
      <xdr:col>4</xdr:col>
      <xdr:colOff>285749</xdr:colOff>
      <xdr:row>5</xdr:row>
      <xdr:rowOff>193537</xdr:rowOff>
    </xdr:from>
    <xdr:to>
      <xdr:col>10</xdr:col>
      <xdr:colOff>409575</xdr:colOff>
      <xdr:row>9</xdr:row>
      <xdr:rowOff>257174</xdr:rowOff>
    </xdr:to>
    <xdr:grpSp>
      <xdr:nvGrpSpPr>
        <xdr:cNvPr id="17" name="BMI 提示" descr="含有信息的 BMI 提示" title="形状"/>
        <xdr:cNvGrpSpPr/>
      </xdr:nvGrpSpPr>
      <xdr:grpSpPr>
        <a:xfrm>
          <a:off x="3837940" y="1221740"/>
          <a:ext cx="4239260" cy="1092200"/>
          <a:chOff x="2914649" y="1047750"/>
          <a:chExt cx="4238626" cy="790575"/>
        </a:xfrm>
      </xdr:grpSpPr>
      <xdr:grpSp>
        <xdr:nvGrpSpPr>
          <xdr:cNvPr id="4099" name="组合 3"/>
          <xdr:cNvGrpSpPr>
            <a:grpSpLocks noChangeAspect="1"/>
          </xdr:cNvGrpSpPr>
        </xdr:nvGrpSpPr>
        <xdr:grpSpPr>
          <a:xfrm>
            <a:off x="2933700" y="1181100"/>
            <a:ext cx="276225" cy="171450"/>
            <a:chOff x="348" y="244"/>
            <a:chExt cx="29" cy="18"/>
          </a:xfrm>
        </xdr:grpSpPr>
        <xdr:sp>
          <xdr:nvSpPr>
            <xdr:cNvPr id="4102" name="任意多边形 6"/>
            <xdr:cNvSpPr>
              <a:spLocks noChangeAspect="1"/>
            </xdr:cNvSpPr>
          </xdr:nvSpPr>
          <xdr:spPr>
            <a:xfrm>
              <a:off x="357" y="250"/>
              <a:ext cx="10" cy="8"/>
            </a:xfrm>
            <a:custGeom>
              <a:avLst/>
              <a:gdLst>
                <a:gd name="T0" fmla="*/ 142 w 809"/>
                <a:gd name="T1" fmla="*/ 0 h 1402"/>
                <a:gd name="T2" fmla="*/ 488 w 809"/>
                <a:gd name="T3" fmla="*/ 0 h 1402"/>
                <a:gd name="T4" fmla="*/ 488 w 809"/>
                <a:gd name="T5" fmla="*/ 307 h 1402"/>
                <a:gd name="T6" fmla="*/ 809 w 809"/>
                <a:gd name="T7" fmla="*/ 307 h 1402"/>
                <a:gd name="T8" fmla="*/ 809 w 809"/>
                <a:gd name="T9" fmla="*/ 541 h 1402"/>
                <a:gd name="T10" fmla="*/ 488 w 809"/>
                <a:gd name="T11" fmla="*/ 541 h 1402"/>
                <a:gd name="T12" fmla="*/ 488 w 809"/>
                <a:gd name="T13" fmla="*/ 922 h 1402"/>
                <a:gd name="T14" fmla="*/ 488 w 809"/>
                <a:gd name="T15" fmla="*/ 957 h 1402"/>
                <a:gd name="T16" fmla="*/ 488 w 809"/>
                <a:gd name="T17" fmla="*/ 991 h 1402"/>
                <a:gd name="T18" fmla="*/ 488 w 809"/>
                <a:gd name="T19" fmla="*/ 1021 h 1402"/>
                <a:gd name="T20" fmla="*/ 490 w 809"/>
                <a:gd name="T21" fmla="*/ 1048 h 1402"/>
                <a:gd name="T22" fmla="*/ 495 w 809"/>
                <a:gd name="T23" fmla="*/ 1073 h 1402"/>
                <a:gd name="T24" fmla="*/ 503 w 809"/>
                <a:gd name="T25" fmla="*/ 1096 h 1402"/>
                <a:gd name="T26" fmla="*/ 515 w 809"/>
                <a:gd name="T27" fmla="*/ 1117 h 1402"/>
                <a:gd name="T28" fmla="*/ 530 w 809"/>
                <a:gd name="T29" fmla="*/ 1134 h 1402"/>
                <a:gd name="T30" fmla="*/ 550 w 809"/>
                <a:gd name="T31" fmla="*/ 1149 h 1402"/>
                <a:gd name="T32" fmla="*/ 569 w 809"/>
                <a:gd name="T33" fmla="*/ 1158 h 1402"/>
                <a:gd name="T34" fmla="*/ 592 w 809"/>
                <a:gd name="T35" fmla="*/ 1164 h 1402"/>
                <a:gd name="T36" fmla="*/ 618 w 809"/>
                <a:gd name="T37" fmla="*/ 1168 h 1402"/>
                <a:gd name="T38" fmla="*/ 649 w 809"/>
                <a:gd name="T39" fmla="*/ 1169 h 1402"/>
                <a:gd name="T40" fmla="*/ 669 w 809"/>
                <a:gd name="T41" fmla="*/ 1168 h 1402"/>
                <a:gd name="T42" fmla="*/ 692 w 809"/>
                <a:gd name="T43" fmla="*/ 1164 h 1402"/>
                <a:gd name="T44" fmla="*/ 719 w 809"/>
                <a:gd name="T45" fmla="*/ 1158 h 1402"/>
                <a:gd name="T46" fmla="*/ 745 w 809"/>
                <a:gd name="T47" fmla="*/ 1150 h 1402"/>
                <a:gd name="T48" fmla="*/ 765 w 809"/>
                <a:gd name="T49" fmla="*/ 1143 h 1402"/>
                <a:gd name="T50" fmla="*/ 779 w 809"/>
                <a:gd name="T51" fmla="*/ 1136 h 1402"/>
                <a:gd name="T52" fmla="*/ 809 w 809"/>
                <a:gd name="T53" fmla="*/ 1136 h 1402"/>
                <a:gd name="T54" fmla="*/ 809 w 809"/>
                <a:gd name="T55" fmla="*/ 1372 h 1402"/>
                <a:gd name="T56" fmla="*/ 751 w 809"/>
                <a:gd name="T57" fmla="*/ 1385 h 1402"/>
                <a:gd name="T58" fmla="*/ 691 w 809"/>
                <a:gd name="T59" fmla="*/ 1394 h 1402"/>
                <a:gd name="T60" fmla="*/ 658 w 809"/>
                <a:gd name="T61" fmla="*/ 1398 h 1402"/>
                <a:gd name="T62" fmla="*/ 622 w 809"/>
                <a:gd name="T63" fmla="*/ 1400 h 1402"/>
                <a:gd name="T64" fmla="*/ 582 w 809"/>
                <a:gd name="T65" fmla="*/ 1402 h 1402"/>
                <a:gd name="T66" fmla="*/ 538 w 809"/>
                <a:gd name="T67" fmla="*/ 1402 h 1402"/>
                <a:gd name="T68" fmla="*/ 484 w 809"/>
                <a:gd name="T69" fmla="*/ 1401 h 1402"/>
                <a:gd name="T70" fmla="*/ 432 w 809"/>
                <a:gd name="T71" fmla="*/ 1396 h 1402"/>
                <a:gd name="T72" fmla="*/ 385 w 809"/>
                <a:gd name="T73" fmla="*/ 1388 h 1402"/>
                <a:gd name="T74" fmla="*/ 343 w 809"/>
                <a:gd name="T75" fmla="*/ 1376 h 1402"/>
                <a:gd name="T76" fmla="*/ 305 w 809"/>
                <a:gd name="T77" fmla="*/ 1361 h 1402"/>
                <a:gd name="T78" fmla="*/ 269 w 809"/>
                <a:gd name="T79" fmla="*/ 1343 h 1402"/>
                <a:gd name="T80" fmla="*/ 239 w 809"/>
                <a:gd name="T81" fmla="*/ 1321 h 1402"/>
                <a:gd name="T82" fmla="*/ 216 w 809"/>
                <a:gd name="T83" fmla="*/ 1298 h 1402"/>
                <a:gd name="T84" fmla="*/ 197 w 809"/>
                <a:gd name="T85" fmla="*/ 1273 h 1402"/>
                <a:gd name="T86" fmla="*/ 180 w 809"/>
                <a:gd name="T87" fmla="*/ 1244 h 1402"/>
                <a:gd name="T88" fmla="*/ 166 w 809"/>
                <a:gd name="T89" fmla="*/ 1211 h 1402"/>
                <a:gd name="T90" fmla="*/ 156 w 809"/>
                <a:gd name="T91" fmla="*/ 1174 h 1402"/>
                <a:gd name="T92" fmla="*/ 148 w 809"/>
                <a:gd name="T93" fmla="*/ 1134 h 1402"/>
                <a:gd name="T94" fmla="*/ 143 w 809"/>
                <a:gd name="T95" fmla="*/ 1090 h 1402"/>
                <a:gd name="T96" fmla="*/ 142 w 809"/>
                <a:gd name="T97" fmla="*/ 1043 h 1402"/>
                <a:gd name="T98" fmla="*/ 142 w 809"/>
                <a:gd name="T99" fmla="*/ 541 h 1402"/>
                <a:gd name="T100" fmla="*/ 0 w 809"/>
                <a:gd name="T101" fmla="*/ 541 h 1402"/>
                <a:gd name="T102" fmla="*/ 0 w 809"/>
                <a:gd name="T103" fmla="*/ 307 h 1402"/>
                <a:gd name="T104" fmla="*/ 142 w 809"/>
                <a:gd name="T105" fmla="*/ 307 h 1402"/>
                <a:gd name="T106" fmla="*/ 142 w 809"/>
                <a:gd name="T107" fmla="*/ 0 h 14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809" h="1402">
                  <a:moveTo>
                    <a:pt x="142" y="0"/>
                  </a:moveTo>
                  <a:lnTo>
                    <a:pt x="488" y="0"/>
                  </a:lnTo>
                  <a:lnTo>
                    <a:pt x="488" y="307"/>
                  </a:lnTo>
                  <a:lnTo>
                    <a:pt x="809" y="307"/>
                  </a:lnTo>
                  <a:lnTo>
                    <a:pt x="809" y="541"/>
                  </a:lnTo>
                  <a:lnTo>
                    <a:pt x="488" y="541"/>
                  </a:lnTo>
                  <a:lnTo>
                    <a:pt x="488" y="922"/>
                  </a:lnTo>
                  <a:lnTo>
                    <a:pt x="488" y="957"/>
                  </a:lnTo>
                  <a:lnTo>
                    <a:pt x="488" y="991"/>
                  </a:lnTo>
                  <a:lnTo>
                    <a:pt x="488" y="1021"/>
                  </a:lnTo>
                  <a:lnTo>
                    <a:pt x="490" y="1048"/>
                  </a:lnTo>
                  <a:lnTo>
                    <a:pt x="495" y="1073"/>
                  </a:lnTo>
                  <a:lnTo>
                    <a:pt x="503" y="1096"/>
                  </a:lnTo>
                  <a:lnTo>
                    <a:pt x="515" y="1117"/>
                  </a:lnTo>
                  <a:lnTo>
                    <a:pt x="530" y="1134"/>
                  </a:lnTo>
                  <a:lnTo>
                    <a:pt x="550" y="1149"/>
                  </a:lnTo>
                  <a:lnTo>
                    <a:pt x="569" y="1158"/>
                  </a:lnTo>
                  <a:lnTo>
                    <a:pt x="592" y="1164"/>
                  </a:lnTo>
                  <a:lnTo>
                    <a:pt x="618" y="1168"/>
                  </a:lnTo>
                  <a:lnTo>
                    <a:pt x="649" y="1169"/>
                  </a:lnTo>
                  <a:lnTo>
                    <a:pt x="669" y="1168"/>
                  </a:lnTo>
                  <a:lnTo>
                    <a:pt x="692" y="1164"/>
                  </a:lnTo>
                  <a:lnTo>
                    <a:pt x="719" y="1158"/>
                  </a:lnTo>
                  <a:lnTo>
                    <a:pt x="745" y="1150"/>
                  </a:lnTo>
                  <a:lnTo>
                    <a:pt x="765" y="1143"/>
                  </a:lnTo>
                  <a:lnTo>
                    <a:pt x="779" y="1136"/>
                  </a:lnTo>
                  <a:lnTo>
                    <a:pt x="809" y="1136"/>
                  </a:lnTo>
                  <a:lnTo>
                    <a:pt x="809" y="1372"/>
                  </a:lnTo>
                  <a:lnTo>
                    <a:pt x="751" y="1385"/>
                  </a:lnTo>
                  <a:lnTo>
                    <a:pt x="691" y="1394"/>
                  </a:lnTo>
                  <a:lnTo>
                    <a:pt x="658" y="1398"/>
                  </a:lnTo>
                  <a:lnTo>
                    <a:pt x="622" y="1400"/>
                  </a:lnTo>
                  <a:lnTo>
                    <a:pt x="582" y="1402"/>
                  </a:lnTo>
                  <a:lnTo>
                    <a:pt x="538" y="1402"/>
                  </a:lnTo>
                  <a:lnTo>
                    <a:pt x="484" y="1401"/>
                  </a:lnTo>
                  <a:lnTo>
                    <a:pt x="432" y="1396"/>
                  </a:lnTo>
                  <a:lnTo>
                    <a:pt x="385" y="1388"/>
                  </a:lnTo>
                  <a:lnTo>
                    <a:pt x="343" y="1376"/>
                  </a:lnTo>
                  <a:lnTo>
                    <a:pt x="305" y="1361"/>
                  </a:lnTo>
                  <a:lnTo>
                    <a:pt x="269" y="1343"/>
                  </a:lnTo>
                  <a:lnTo>
                    <a:pt x="239" y="1321"/>
                  </a:lnTo>
                  <a:lnTo>
                    <a:pt x="216" y="1298"/>
                  </a:lnTo>
                  <a:lnTo>
                    <a:pt x="197" y="1273"/>
                  </a:lnTo>
                  <a:lnTo>
                    <a:pt x="180" y="1244"/>
                  </a:lnTo>
                  <a:lnTo>
                    <a:pt x="166" y="1211"/>
                  </a:lnTo>
                  <a:lnTo>
                    <a:pt x="156" y="1174"/>
                  </a:lnTo>
                  <a:lnTo>
                    <a:pt x="148" y="1134"/>
                  </a:lnTo>
                  <a:lnTo>
                    <a:pt x="143" y="1090"/>
                  </a:lnTo>
                  <a:lnTo>
                    <a:pt x="142" y="1043"/>
                  </a:lnTo>
                  <a:lnTo>
                    <a:pt x="142" y="541"/>
                  </a:lnTo>
                  <a:lnTo>
                    <a:pt x="0" y="541"/>
                  </a:lnTo>
                  <a:lnTo>
                    <a:pt x="0" y="307"/>
                  </a:lnTo>
                  <a:lnTo>
                    <a:pt x="142" y="307"/>
                  </a:lnTo>
                  <a:lnTo>
                    <a:pt x="142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noFill/>
              <a:prstDash val="solid"/>
              <a:round/>
            </a:ln>
          </xdr:spPr>
        </xdr:sp>
        <xdr:sp>
          <xdr:nvSpPr>
            <xdr:cNvPr id="4101" name="任意多边形 5"/>
            <xdr:cNvSpPr>
              <a:spLocks noChangeAspect="1" noEditPoints="1"/>
            </xdr:cNvSpPr>
          </xdr:nvSpPr>
          <xdr:spPr>
            <a:xfrm>
              <a:off x="348" y="244"/>
              <a:ext cx="29" cy="18"/>
            </a:xfrm>
            <a:custGeom>
              <a:avLst/>
              <a:gdLst>
                <a:gd name="T0" fmla="*/ 1304 w 3110"/>
                <a:gd name="T1" fmla="*/ 436 h 3110"/>
                <a:gd name="T2" fmla="*/ 999 w 3110"/>
                <a:gd name="T3" fmla="*/ 552 h 3110"/>
                <a:gd name="T4" fmla="*/ 743 w 3110"/>
                <a:gd name="T5" fmla="*/ 745 h 3110"/>
                <a:gd name="T6" fmla="*/ 551 w 3110"/>
                <a:gd name="T7" fmla="*/ 1000 h 3110"/>
                <a:gd name="T8" fmla="*/ 436 w 3110"/>
                <a:gd name="T9" fmla="*/ 1304 h 3110"/>
                <a:gd name="T10" fmla="*/ 410 w 3110"/>
                <a:gd name="T11" fmla="*/ 1641 h 3110"/>
                <a:gd name="T12" fmla="*/ 483 w 3110"/>
                <a:gd name="T13" fmla="*/ 1964 h 3110"/>
                <a:gd name="T14" fmla="*/ 639 w 3110"/>
                <a:gd name="T15" fmla="*/ 2246 h 3110"/>
                <a:gd name="T16" fmla="*/ 864 w 3110"/>
                <a:gd name="T17" fmla="*/ 2471 h 3110"/>
                <a:gd name="T18" fmla="*/ 1146 w 3110"/>
                <a:gd name="T19" fmla="*/ 2627 h 3110"/>
                <a:gd name="T20" fmla="*/ 1469 w 3110"/>
                <a:gd name="T21" fmla="*/ 2700 h 3110"/>
                <a:gd name="T22" fmla="*/ 1806 w 3110"/>
                <a:gd name="T23" fmla="*/ 2675 h 3110"/>
                <a:gd name="T24" fmla="*/ 2110 w 3110"/>
                <a:gd name="T25" fmla="*/ 2559 h 3110"/>
                <a:gd name="T26" fmla="*/ 2365 w 3110"/>
                <a:gd name="T27" fmla="*/ 2367 h 3110"/>
                <a:gd name="T28" fmla="*/ 2558 w 3110"/>
                <a:gd name="T29" fmla="*/ 2111 h 3110"/>
                <a:gd name="T30" fmla="*/ 2674 w 3110"/>
                <a:gd name="T31" fmla="*/ 1806 h 3110"/>
                <a:gd name="T32" fmla="*/ 2699 w 3110"/>
                <a:gd name="T33" fmla="*/ 1470 h 3110"/>
                <a:gd name="T34" fmla="*/ 2627 w 3110"/>
                <a:gd name="T35" fmla="*/ 1147 h 3110"/>
                <a:gd name="T36" fmla="*/ 2471 w 3110"/>
                <a:gd name="T37" fmla="*/ 865 h 3110"/>
                <a:gd name="T38" fmla="*/ 2245 w 3110"/>
                <a:gd name="T39" fmla="*/ 639 h 3110"/>
                <a:gd name="T40" fmla="*/ 1963 w 3110"/>
                <a:gd name="T41" fmla="*/ 483 h 3110"/>
                <a:gd name="T42" fmla="*/ 1640 w 3110"/>
                <a:gd name="T43" fmla="*/ 411 h 3110"/>
                <a:gd name="T44" fmla="*/ 1750 w 3110"/>
                <a:gd name="T45" fmla="*/ 12 h 3110"/>
                <a:gd name="T46" fmla="*/ 2117 w 3110"/>
                <a:gd name="T47" fmla="*/ 105 h 3110"/>
                <a:gd name="T48" fmla="*/ 2443 w 3110"/>
                <a:gd name="T49" fmla="*/ 279 h 3110"/>
                <a:gd name="T50" fmla="*/ 2717 w 3110"/>
                <a:gd name="T51" fmla="*/ 522 h 3110"/>
                <a:gd name="T52" fmla="*/ 2928 w 3110"/>
                <a:gd name="T53" fmla="*/ 824 h 3110"/>
                <a:gd name="T54" fmla="*/ 3062 w 3110"/>
                <a:gd name="T55" fmla="*/ 1172 h 3110"/>
                <a:gd name="T56" fmla="*/ 3110 w 3110"/>
                <a:gd name="T57" fmla="*/ 1556 h 3110"/>
                <a:gd name="T58" fmla="*/ 3062 w 3110"/>
                <a:gd name="T59" fmla="*/ 1938 h 3110"/>
                <a:gd name="T60" fmla="*/ 2928 w 3110"/>
                <a:gd name="T61" fmla="*/ 2286 h 3110"/>
                <a:gd name="T62" fmla="*/ 2717 w 3110"/>
                <a:gd name="T63" fmla="*/ 2588 h 3110"/>
                <a:gd name="T64" fmla="*/ 2443 w 3110"/>
                <a:gd name="T65" fmla="*/ 2831 h 3110"/>
                <a:gd name="T66" fmla="*/ 2117 w 3110"/>
                <a:gd name="T67" fmla="*/ 3005 h 3110"/>
                <a:gd name="T68" fmla="*/ 1750 w 3110"/>
                <a:gd name="T69" fmla="*/ 3098 h 3110"/>
                <a:gd name="T70" fmla="*/ 1360 w 3110"/>
                <a:gd name="T71" fmla="*/ 3098 h 3110"/>
                <a:gd name="T72" fmla="*/ 993 w 3110"/>
                <a:gd name="T73" fmla="*/ 3005 h 3110"/>
                <a:gd name="T74" fmla="*/ 666 w 3110"/>
                <a:gd name="T75" fmla="*/ 2831 h 3110"/>
                <a:gd name="T76" fmla="*/ 392 w 3110"/>
                <a:gd name="T77" fmla="*/ 2588 h 3110"/>
                <a:gd name="T78" fmla="*/ 182 w 3110"/>
                <a:gd name="T79" fmla="*/ 2286 h 3110"/>
                <a:gd name="T80" fmla="*/ 47 w 3110"/>
                <a:gd name="T81" fmla="*/ 1938 h 3110"/>
                <a:gd name="T82" fmla="*/ 0 w 3110"/>
                <a:gd name="T83" fmla="*/ 1556 h 3110"/>
                <a:gd name="T84" fmla="*/ 47 w 3110"/>
                <a:gd name="T85" fmla="*/ 1172 h 3110"/>
                <a:gd name="T86" fmla="*/ 182 w 3110"/>
                <a:gd name="T87" fmla="*/ 824 h 3110"/>
                <a:gd name="T88" fmla="*/ 392 w 3110"/>
                <a:gd name="T89" fmla="*/ 522 h 3110"/>
                <a:gd name="T90" fmla="*/ 666 w 3110"/>
                <a:gd name="T91" fmla="*/ 279 h 3110"/>
                <a:gd name="T92" fmla="*/ 993 w 3110"/>
                <a:gd name="T93" fmla="*/ 105 h 3110"/>
                <a:gd name="T94" fmla="*/ 1360 w 3110"/>
                <a:gd name="T95" fmla="*/ 12 h 31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110" h="3110">
                  <a:moveTo>
                    <a:pt x="1554" y="408"/>
                  </a:moveTo>
                  <a:lnTo>
                    <a:pt x="1469" y="411"/>
                  </a:lnTo>
                  <a:lnTo>
                    <a:pt x="1385" y="421"/>
                  </a:lnTo>
                  <a:lnTo>
                    <a:pt x="1304" y="436"/>
                  </a:lnTo>
                  <a:lnTo>
                    <a:pt x="1223" y="457"/>
                  </a:lnTo>
                  <a:lnTo>
                    <a:pt x="1146" y="483"/>
                  </a:lnTo>
                  <a:lnTo>
                    <a:pt x="1071" y="515"/>
                  </a:lnTo>
                  <a:lnTo>
                    <a:pt x="999" y="552"/>
                  </a:lnTo>
                  <a:lnTo>
                    <a:pt x="931" y="593"/>
                  </a:lnTo>
                  <a:lnTo>
                    <a:pt x="864" y="639"/>
                  </a:lnTo>
                  <a:lnTo>
                    <a:pt x="803" y="689"/>
                  </a:lnTo>
                  <a:lnTo>
                    <a:pt x="743" y="745"/>
                  </a:lnTo>
                  <a:lnTo>
                    <a:pt x="689" y="803"/>
                  </a:lnTo>
                  <a:lnTo>
                    <a:pt x="639" y="865"/>
                  </a:lnTo>
                  <a:lnTo>
                    <a:pt x="593" y="931"/>
                  </a:lnTo>
                  <a:lnTo>
                    <a:pt x="551" y="1000"/>
                  </a:lnTo>
                  <a:lnTo>
                    <a:pt x="514" y="1072"/>
                  </a:lnTo>
                  <a:lnTo>
                    <a:pt x="483" y="1147"/>
                  </a:lnTo>
                  <a:lnTo>
                    <a:pt x="456" y="1225"/>
                  </a:lnTo>
                  <a:lnTo>
                    <a:pt x="436" y="1304"/>
                  </a:lnTo>
                  <a:lnTo>
                    <a:pt x="420" y="1386"/>
                  </a:lnTo>
                  <a:lnTo>
                    <a:pt x="410" y="1470"/>
                  </a:lnTo>
                  <a:lnTo>
                    <a:pt x="407" y="1556"/>
                  </a:lnTo>
                  <a:lnTo>
                    <a:pt x="410" y="1641"/>
                  </a:lnTo>
                  <a:lnTo>
                    <a:pt x="420" y="1725"/>
                  </a:lnTo>
                  <a:lnTo>
                    <a:pt x="436" y="1806"/>
                  </a:lnTo>
                  <a:lnTo>
                    <a:pt x="456" y="1887"/>
                  </a:lnTo>
                  <a:lnTo>
                    <a:pt x="483" y="1964"/>
                  </a:lnTo>
                  <a:lnTo>
                    <a:pt x="514" y="2039"/>
                  </a:lnTo>
                  <a:lnTo>
                    <a:pt x="551" y="2111"/>
                  </a:lnTo>
                  <a:lnTo>
                    <a:pt x="593" y="2179"/>
                  </a:lnTo>
                  <a:lnTo>
                    <a:pt x="639" y="2246"/>
                  </a:lnTo>
                  <a:lnTo>
                    <a:pt x="689" y="2308"/>
                  </a:lnTo>
                  <a:lnTo>
                    <a:pt x="743" y="2367"/>
                  </a:lnTo>
                  <a:lnTo>
                    <a:pt x="803" y="2421"/>
                  </a:lnTo>
                  <a:lnTo>
                    <a:pt x="864" y="2471"/>
                  </a:lnTo>
                  <a:lnTo>
                    <a:pt x="931" y="2517"/>
                  </a:lnTo>
                  <a:lnTo>
                    <a:pt x="999" y="2559"/>
                  </a:lnTo>
                  <a:lnTo>
                    <a:pt x="1071" y="2596"/>
                  </a:lnTo>
                  <a:lnTo>
                    <a:pt x="1146" y="2627"/>
                  </a:lnTo>
                  <a:lnTo>
                    <a:pt x="1223" y="2654"/>
                  </a:lnTo>
                  <a:lnTo>
                    <a:pt x="1304" y="2675"/>
                  </a:lnTo>
                  <a:lnTo>
                    <a:pt x="1385" y="2690"/>
                  </a:lnTo>
                  <a:lnTo>
                    <a:pt x="1469" y="2700"/>
                  </a:lnTo>
                  <a:lnTo>
                    <a:pt x="1554" y="2703"/>
                  </a:lnTo>
                  <a:lnTo>
                    <a:pt x="1640" y="2700"/>
                  </a:lnTo>
                  <a:lnTo>
                    <a:pt x="1724" y="2690"/>
                  </a:lnTo>
                  <a:lnTo>
                    <a:pt x="1806" y="2675"/>
                  </a:lnTo>
                  <a:lnTo>
                    <a:pt x="1885" y="2654"/>
                  </a:lnTo>
                  <a:lnTo>
                    <a:pt x="1963" y="2627"/>
                  </a:lnTo>
                  <a:lnTo>
                    <a:pt x="2038" y="2596"/>
                  </a:lnTo>
                  <a:lnTo>
                    <a:pt x="2110" y="2559"/>
                  </a:lnTo>
                  <a:lnTo>
                    <a:pt x="2179" y="2517"/>
                  </a:lnTo>
                  <a:lnTo>
                    <a:pt x="2245" y="2471"/>
                  </a:lnTo>
                  <a:lnTo>
                    <a:pt x="2307" y="2421"/>
                  </a:lnTo>
                  <a:lnTo>
                    <a:pt x="2365" y="2367"/>
                  </a:lnTo>
                  <a:lnTo>
                    <a:pt x="2421" y="2308"/>
                  </a:lnTo>
                  <a:lnTo>
                    <a:pt x="2471" y="2246"/>
                  </a:lnTo>
                  <a:lnTo>
                    <a:pt x="2517" y="2179"/>
                  </a:lnTo>
                  <a:lnTo>
                    <a:pt x="2558" y="2111"/>
                  </a:lnTo>
                  <a:lnTo>
                    <a:pt x="2596" y="2039"/>
                  </a:lnTo>
                  <a:lnTo>
                    <a:pt x="2627" y="1964"/>
                  </a:lnTo>
                  <a:lnTo>
                    <a:pt x="2653" y="1887"/>
                  </a:lnTo>
                  <a:lnTo>
                    <a:pt x="2674" y="1806"/>
                  </a:lnTo>
                  <a:lnTo>
                    <a:pt x="2689" y="1725"/>
                  </a:lnTo>
                  <a:lnTo>
                    <a:pt x="2699" y="1641"/>
                  </a:lnTo>
                  <a:lnTo>
                    <a:pt x="2702" y="1556"/>
                  </a:lnTo>
                  <a:lnTo>
                    <a:pt x="2699" y="1470"/>
                  </a:lnTo>
                  <a:lnTo>
                    <a:pt x="2689" y="1386"/>
                  </a:lnTo>
                  <a:lnTo>
                    <a:pt x="2674" y="1304"/>
                  </a:lnTo>
                  <a:lnTo>
                    <a:pt x="2653" y="1225"/>
                  </a:lnTo>
                  <a:lnTo>
                    <a:pt x="2627" y="1147"/>
                  </a:lnTo>
                  <a:lnTo>
                    <a:pt x="2596" y="1072"/>
                  </a:lnTo>
                  <a:lnTo>
                    <a:pt x="2558" y="1000"/>
                  </a:lnTo>
                  <a:lnTo>
                    <a:pt x="2517" y="931"/>
                  </a:lnTo>
                  <a:lnTo>
                    <a:pt x="2471" y="865"/>
                  </a:lnTo>
                  <a:lnTo>
                    <a:pt x="2421" y="803"/>
                  </a:lnTo>
                  <a:lnTo>
                    <a:pt x="2365" y="745"/>
                  </a:lnTo>
                  <a:lnTo>
                    <a:pt x="2307" y="689"/>
                  </a:lnTo>
                  <a:lnTo>
                    <a:pt x="2245" y="639"/>
                  </a:lnTo>
                  <a:lnTo>
                    <a:pt x="2179" y="593"/>
                  </a:lnTo>
                  <a:lnTo>
                    <a:pt x="2110" y="552"/>
                  </a:lnTo>
                  <a:lnTo>
                    <a:pt x="2038" y="515"/>
                  </a:lnTo>
                  <a:lnTo>
                    <a:pt x="1963" y="483"/>
                  </a:lnTo>
                  <a:lnTo>
                    <a:pt x="1885" y="457"/>
                  </a:lnTo>
                  <a:lnTo>
                    <a:pt x="1806" y="436"/>
                  </a:lnTo>
                  <a:lnTo>
                    <a:pt x="1724" y="421"/>
                  </a:lnTo>
                  <a:lnTo>
                    <a:pt x="1640" y="411"/>
                  </a:lnTo>
                  <a:lnTo>
                    <a:pt x="1554" y="408"/>
                  </a:lnTo>
                  <a:close/>
                  <a:moveTo>
                    <a:pt x="1554" y="0"/>
                  </a:moveTo>
                  <a:lnTo>
                    <a:pt x="1653" y="3"/>
                  </a:lnTo>
                  <a:lnTo>
                    <a:pt x="1750" y="12"/>
                  </a:lnTo>
                  <a:lnTo>
                    <a:pt x="1845" y="27"/>
                  </a:lnTo>
                  <a:lnTo>
                    <a:pt x="1938" y="49"/>
                  </a:lnTo>
                  <a:lnTo>
                    <a:pt x="2028" y="74"/>
                  </a:lnTo>
                  <a:lnTo>
                    <a:pt x="2117" y="105"/>
                  </a:lnTo>
                  <a:lnTo>
                    <a:pt x="2202" y="141"/>
                  </a:lnTo>
                  <a:lnTo>
                    <a:pt x="2286" y="182"/>
                  </a:lnTo>
                  <a:lnTo>
                    <a:pt x="2366" y="229"/>
                  </a:lnTo>
                  <a:lnTo>
                    <a:pt x="2443" y="279"/>
                  </a:lnTo>
                  <a:lnTo>
                    <a:pt x="2517" y="334"/>
                  </a:lnTo>
                  <a:lnTo>
                    <a:pt x="2588" y="393"/>
                  </a:lnTo>
                  <a:lnTo>
                    <a:pt x="2654" y="456"/>
                  </a:lnTo>
                  <a:lnTo>
                    <a:pt x="2717" y="522"/>
                  </a:lnTo>
                  <a:lnTo>
                    <a:pt x="2776" y="593"/>
                  </a:lnTo>
                  <a:lnTo>
                    <a:pt x="2831" y="667"/>
                  </a:lnTo>
                  <a:lnTo>
                    <a:pt x="2881" y="745"/>
                  </a:lnTo>
                  <a:lnTo>
                    <a:pt x="2928" y="824"/>
                  </a:lnTo>
                  <a:lnTo>
                    <a:pt x="2969" y="908"/>
                  </a:lnTo>
                  <a:lnTo>
                    <a:pt x="3005" y="993"/>
                  </a:lnTo>
                  <a:lnTo>
                    <a:pt x="3036" y="1082"/>
                  </a:lnTo>
                  <a:lnTo>
                    <a:pt x="3062" y="1172"/>
                  </a:lnTo>
                  <a:lnTo>
                    <a:pt x="3083" y="1266"/>
                  </a:lnTo>
                  <a:lnTo>
                    <a:pt x="3098" y="1360"/>
                  </a:lnTo>
                  <a:lnTo>
                    <a:pt x="3107" y="1457"/>
                  </a:lnTo>
                  <a:lnTo>
                    <a:pt x="3110" y="1556"/>
                  </a:lnTo>
                  <a:lnTo>
                    <a:pt x="3107" y="1653"/>
                  </a:lnTo>
                  <a:lnTo>
                    <a:pt x="3098" y="1751"/>
                  </a:lnTo>
                  <a:lnTo>
                    <a:pt x="3083" y="1845"/>
                  </a:lnTo>
                  <a:lnTo>
                    <a:pt x="3062" y="1938"/>
                  </a:lnTo>
                  <a:lnTo>
                    <a:pt x="3036" y="2028"/>
                  </a:lnTo>
                  <a:lnTo>
                    <a:pt x="3005" y="2117"/>
                  </a:lnTo>
                  <a:lnTo>
                    <a:pt x="2969" y="2204"/>
                  </a:lnTo>
                  <a:lnTo>
                    <a:pt x="2928" y="2286"/>
                  </a:lnTo>
                  <a:lnTo>
                    <a:pt x="2881" y="2367"/>
                  </a:lnTo>
                  <a:lnTo>
                    <a:pt x="2831" y="2444"/>
                  </a:lnTo>
                  <a:lnTo>
                    <a:pt x="2776" y="2517"/>
                  </a:lnTo>
                  <a:lnTo>
                    <a:pt x="2717" y="2588"/>
                  </a:lnTo>
                  <a:lnTo>
                    <a:pt x="2654" y="2654"/>
                  </a:lnTo>
                  <a:lnTo>
                    <a:pt x="2588" y="2718"/>
                  </a:lnTo>
                  <a:lnTo>
                    <a:pt x="2517" y="2777"/>
                  </a:lnTo>
                  <a:lnTo>
                    <a:pt x="2443" y="2831"/>
                  </a:lnTo>
                  <a:lnTo>
                    <a:pt x="2366" y="2882"/>
                  </a:lnTo>
                  <a:lnTo>
                    <a:pt x="2286" y="2928"/>
                  </a:lnTo>
                  <a:lnTo>
                    <a:pt x="2202" y="2969"/>
                  </a:lnTo>
                  <a:lnTo>
                    <a:pt x="2117" y="3005"/>
                  </a:lnTo>
                  <a:lnTo>
                    <a:pt x="2028" y="3037"/>
                  </a:lnTo>
                  <a:lnTo>
                    <a:pt x="1938" y="3063"/>
                  </a:lnTo>
                  <a:lnTo>
                    <a:pt x="1845" y="3083"/>
                  </a:lnTo>
                  <a:lnTo>
                    <a:pt x="1750" y="3098"/>
                  </a:lnTo>
                  <a:lnTo>
                    <a:pt x="1653" y="3107"/>
                  </a:lnTo>
                  <a:lnTo>
                    <a:pt x="1554" y="3110"/>
                  </a:lnTo>
                  <a:lnTo>
                    <a:pt x="1457" y="3107"/>
                  </a:lnTo>
                  <a:lnTo>
                    <a:pt x="1360" y="3098"/>
                  </a:lnTo>
                  <a:lnTo>
                    <a:pt x="1265" y="3083"/>
                  </a:lnTo>
                  <a:lnTo>
                    <a:pt x="1172" y="3063"/>
                  </a:lnTo>
                  <a:lnTo>
                    <a:pt x="1082" y="3037"/>
                  </a:lnTo>
                  <a:lnTo>
                    <a:pt x="993" y="3005"/>
                  </a:lnTo>
                  <a:lnTo>
                    <a:pt x="906" y="2969"/>
                  </a:lnTo>
                  <a:lnTo>
                    <a:pt x="824" y="2928"/>
                  </a:lnTo>
                  <a:lnTo>
                    <a:pt x="743" y="2882"/>
                  </a:lnTo>
                  <a:lnTo>
                    <a:pt x="666" y="2831"/>
                  </a:lnTo>
                  <a:lnTo>
                    <a:pt x="593" y="2777"/>
                  </a:lnTo>
                  <a:lnTo>
                    <a:pt x="522" y="2718"/>
                  </a:lnTo>
                  <a:lnTo>
                    <a:pt x="456" y="2654"/>
                  </a:lnTo>
                  <a:lnTo>
                    <a:pt x="392" y="2588"/>
                  </a:lnTo>
                  <a:lnTo>
                    <a:pt x="333" y="2517"/>
                  </a:lnTo>
                  <a:lnTo>
                    <a:pt x="279" y="2444"/>
                  </a:lnTo>
                  <a:lnTo>
                    <a:pt x="228" y="2367"/>
                  </a:lnTo>
                  <a:lnTo>
                    <a:pt x="182" y="2286"/>
                  </a:lnTo>
                  <a:lnTo>
                    <a:pt x="141" y="2204"/>
                  </a:lnTo>
                  <a:lnTo>
                    <a:pt x="105" y="2117"/>
                  </a:lnTo>
                  <a:lnTo>
                    <a:pt x="73" y="2028"/>
                  </a:lnTo>
                  <a:lnTo>
                    <a:pt x="47" y="1938"/>
                  </a:lnTo>
                  <a:lnTo>
                    <a:pt x="27" y="1845"/>
                  </a:lnTo>
                  <a:lnTo>
                    <a:pt x="12" y="1751"/>
                  </a:lnTo>
                  <a:lnTo>
                    <a:pt x="3" y="1653"/>
                  </a:lnTo>
                  <a:lnTo>
                    <a:pt x="0" y="1556"/>
                  </a:lnTo>
                  <a:lnTo>
                    <a:pt x="3" y="1457"/>
                  </a:lnTo>
                  <a:lnTo>
                    <a:pt x="12" y="1360"/>
                  </a:lnTo>
                  <a:lnTo>
                    <a:pt x="27" y="1266"/>
                  </a:lnTo>
                  <a:lnTo>
                    <a:pt x="47" y="1172"/>
                  </a:lnTo>
                  <a:lnTo>
                    <a:pt x="73" y="1082"/>
                  </a:lnTo>
                  <a:lnTo>
                    <a:pt x="105" y="993"/>
                  </a:lnTo>
                  <a:lnTo>
                    <a:pt x="141" y="908"/>
                  </a:lnTo>
                  <a:lnTo>
                    <a:pt x="182" y="824"/>
                  </a:lnTo>
                  <a:lnTo>
                    <a:pt x="228" y="745"/>
                  </a:lnTo>
                  <a:lnTo>
                    <a:pt x="279" y="667"/>
                  </a:lnTo>
                  <a:lnTo>
                    <a:pt x="333" y="593"/>
                  </a:lnTo>
                  <a:lnTo>
                    <a:pt x="392" y="522"/>
                  </a:lnTo>
                  <a:lnTo>
                    <a:pt x="456" y="456"/>
                  </a:lnTo>
                  <a:lnTo>
                    <a:pt x="522" y="393"/>
                  </a:lnTo>
                  <a:lnTo>
                    <a:pt x="593" y="334"/>
                  </a:lnTo>
                  <a:lnTo>
                    <a:pt x="666" y="279"/>
                  </a:lnTo>
                  <a:lnTo>
                    <a:pt x="743" y="229"/>
                  </a:lnTo>
                  <a:lnTo>
                    <a:pt x="824" y="182"/>
                  </a:lnTo>
                  <a:lnTo>
                    <a:pt x="906" y="141"/>
                  </a:lnTo>
                  <a:lnTo>
                    <a:pt x="993" y="105"/>
                  </a:lnTo>
                  <a:lnTo>
                    <a:pt x="1082" y="74"/>
                  </a:lnTo>
                  <a:lnTo>
                    <a:pt x="1172" y="49"/>
                  </a:lnTo>
                  <a:lnTo>
                    <a:pt x="1265" y="27"/>
                  </a:lnTo>
                  <a:lnTo>
                    <a:pt x="1360" y="12"/>
                  </a:lnTo>
                  <a:lnTo>
                    <a:pt x="1457" y="3"/>
                  </a:lnTo>
                  <a:lnTo>
                    <a:pt x="1554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noFill/>
              <a:prstDash val="solid"/>
              <a:round/>
            </a:ln>
          </xdr:spPr>
        </xdr:sp>
      </xdr:grpSp>
      <xdr:sp>
        <xdr:nvSpPr>
          <xdr:cNvPr id="16" name="矩形标注 15"/>
          <xdr:cNvSpPr/>
        </xdr:nvSpPr>
        <xdr:spPr>
          <a:xfrm>
            <a:off x="2914649" y="1047750"/>
            <a:ext cx="4238626" cy="790575"/>
          </a:xfrm>
          <a:prstGeom prst="wedgeRectCallout">
            <a:avLst>
              <a:gd name="adj1" fmla="val -52279"/>
              <a:gd name="adj2" fmla="val -21837"/>
            </a:avLst>
          </a:prstGeom>
          <a:noFill/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5760" rtlCol="0" anchor="ctr" anchorCtr="0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/>
            </a:pPr>
            <a:r>
              <a:rPr lang="fi-FI" altLang="zh-CN" sz="800">
                <a:solidFill>
                  <a:schemeClr val="accent3">
                    <a:lumMod val="60000"/>
                    <a:lumOff val="40000"/>
                  </a:schemeClr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BMI:</a:t>
            </a:r>
            <a:r>
              <a:rPr lang="zh-CN" altLang="zh-CN" sz="800">
                <a:solidFill>
                  <a:schemeClr val="accent3">
                    <a:lumMod val="60000"/>
                    <a:lumOff val="40000"/>
                  </a:schemeClr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身体质量指数是根据您的身高和体重测定身体脂肪的方法，</a:t>
            </a:r>
            <a:r>
              <a:rPr lang="zh-CN" altLang="en-US" sz="800">
                <a:solidFill>
                  <a:schemeClr val="accent3">
                    <a:lumMod val="60000"/>
                    <a:lumOff val="40000"/>
                  </a:schemeClr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广泛适用于成年男性和女性。它是只是一种用于计算体重的方法，且不考虑您的体型、构造、当前健康状况、饮食或运动。</a:t>
            </a:r>
            <a:r>
              <a:rPr lang="zh-CN" altLang="zh-CN" sz="800">
                <a:solidFill>
                  <a:schemeClr val="accent3">
                    <a:lumMod val="60000"/>
                    <a:lumOff val="40000"/>
                  </a:schemeClr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这只是一个指导原则。</a:t>
            </a:r>
            <a:endParaRPr kumimoji="0" lang="en-US" sz="400" b="0" i="0" u="none" strike="noStrike" kern="0" cap="none" spc="20" normalizeH="0" baseline="0" noProof="0">
              <a:ln>
                <a:noFill/>
              </a:ln>
              <a:solidFill>
                <a:schemeClr val="accent3">
                  <a:lumMod val="60000"/>
                  <a:lumOff val="40000"/>
                </a:scheme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3" name="数据" displayName="数据" ref="B6:M21">
  <autoFilter ref="B6:M21"/>
  <tableColumns count="12">
    <tableColumn id="1" name="日期" totalsRowLabel="Total"/>
    <tableColumn id="2" name="体重"/>
    <tableColumn id="3" name="燃烧的卡路里"/>
    <tableColumn id="4" name="蛋白质"/>
    <tableColumn id="5" name="碳水化合物"/>
    <tableColumn id="6" name="脂肪"/>
    <tableColumn id="7" name="糖类"/>
    <tableColumn id="8" name="水（盎司）"/>
    <tableColumn id="9" name="收缩压"/>
    <tableColumn id="10" name="舒张压"/>
    <tableColumn id="11" name="静息心率"/>
    <tableColumn id="12" name="呼吸率" totalsRowFunction="sum"/>
  </tableColumns>
  <tableStyleInfo name="体重 Loss Tracker" showFirstColumn="0" showLastColumn="0" showRowStripes="1" showColumnStripes="0"/>
</table>
</file>

<file path=xl/tables/table2.xml><?xml version="1.0" encoding="utf-8"?>
<table xmlns="http://schemas.openxmlformats.org/spreadsheetml/2006/main" id="2" name="BMI信息" displayName="BMI信息" ref="B6:D12" totalsRowShown="0">
  <autoFilter ref="B6:D12"/>
  <tableColumns count="3">
    <tableColumn id="1" name="BMI 类别"/>
    <tableColumn id="2" name="低端"/>
    <tableColumn id="3" name="高端"/>
  </tableColumns>
  <tableStyleInfo name="体重 Loss Tracker" showFirstColumn="0" showLastColumn="0" showRowStripes="1" showColumnStripes="0"/>
</table>
</file>

<file path=xl/theme/theme1.xml><?xml version="1.0" encoding="utf-8"?>
<a:theme xmlns:a="http://schemas.openxmlformats.org/drawingml/2006/main" name="Spring">
  <a:themeElements>
    <a:clrScheme name="体重 Loss Track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体重 Loss Track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  <pageSetUpPr fitToPage="1"/>
  </sheetPr>
  <dimension ref="B1:K42"/>
  <sheetViews>
    <sheetView showGridLines="0" tabSelected="1" zoomScale="80" zoomScaleNormal="80" workbookViewId="0">
      <selection activeCell="N56" sqref="N56"/>
    </sheetView>
  </sheetViews>
  <sheetFormatPr defaultColWidth="9" defaultRowHeight="12.75"/>
  <cols>
    <col min="1" max="1" width="4.125" style="2" customWidth="1"/>
    <col min="2" max="2" width="19.875" style="2" customWidth="1"/>
    <col min="3" max="3" width="12.875" style="2" customWidth="1"/>
    <col min="4" max="4" width="8.875" style="2" customWidth="1"/>
    <col min="5" max="5" width="10.625" style="2" customWidth="1"/>
    <col min="6" max="6" width="5.25" style="2" customWidth="1"/>
    <col min="7" max="7" width="9" style="2"/>
    <col min="8" max="8" width="7.25" style="2" customWidth="1"/>
    <col min="9" max="9" width="8.5" style="2" customWidth="1"/>
    <col min="10" max="11" width="10.25" style="2" customWidth="1"/>
    <col min="12" max="16384" width="9" style="2"/>
  </cols>
  <sheetData>
    <row r="1" s="1" customFormat="1" ht="13.5" customHeight="1"/>
    <row r="2" s="1" customFormat="1" ht="13.5" customHeight="1"/>
    <row r="3" s="1" customFormat="1" ht="13.5" customHeight="1"/>
    <row r="5" ht="21" customHeight="1" spans="2:11">
      <c r="B5" s="21" t="s">
        <v>0</v>
      </c>
      <c r="C5" s="21"/>
      <c r="D5" s="21"/>
      <c r="E5" s="21"/>
      <c r="F5" s="22"/>
      <c r="G5" s="23" t="s">
        <v>1</v>
      </c>
      <c r="H5" s="23"/>
      <c r="I5" s="23"/>
      <c r="J5" s="46"/>
      <c r="K5" s="46"/>
    </row>
    <row r="6" ht="13.5" customHeight="1" spans="10:11">
      <c r="J6" s="47">
        <f>完成百分比</f>
        <v>0.366666666666667</v>
      </c>
      <c r="K6" s="47"/>
    </row>
    <row r="7" ht="16.5" customHeight="1" spans="2:11">
      <c r="B7" s="24" t="s">
        <v>2</v>
      </c>
      <c r="C7" s="25" t="s">
        <v>3</v>
      </c>
      <c r="D7" s="25" t="s">
        <v>4</v>
      </c>
      <c r="E7" s="26"/>
      <c r="J7" s="48"/>
      <c r="K7" s="48"/>
    </row>
    <row r="8" ht="19.5" customHeight="1" spans="2:11">
      <c r="B8" s="27">
        <v>43252</v>
      </c>
      <c r="C8" s="28">
        <v>210</v>
      </c>
      <c r="D8" s="29">
        <v>7</v>
      </c>
      <c r="E8" s="30">
        <v>10</v>
      </c>
      <c r="J8" s="48"/>
      <c r="K8" s="48"/>
    </row>
    <row r="9" ht="9" customHeight="1" spans="10:11">
      <c r="J9" s="48"/>
      <c r="K9" s="48"/>
    </row>
    <row r="10" customHeight="1" spans="2:11">
      <c r="B10" s="31" t="s">
        <v>5</v>
      </c>
      <c r="C10" s="31"/>
      <c r="D10" s="32" t="s">
        <v>6</v>
      </c>
      <c r="J10" s="49" t="str">
        <f>IF(J6&gt;=1,"祝贺你！","已完成！")</f>
        <v>已完成！</v>
      </c>
      <c r="K10" s="49"/>
    </row>
    <row r="11" ht="26.25" spans="2:4">
      <c r="B11" s="33">
        <f>D8*12+E8</f>
        <v>94</v>
      </c>
      <c r="D11" s="33">
        <f>(体重/身高^2)*703</f>
        <v>16.7077863286555</v>
      </c>
    </row>
    <row r="12" ht="9" customHeight="1"/>
    <row r="13" spans="2:5">
      <c r="B13" s="25" t="s">
        <v>7</v>
      </c>
      <c r="C13" s="34" t="s">
        <v>8</v>
      </c>
      <c r="D13" s="35"/>
      <c r="E13" s="26"/>
    </row>
    <row r="14" ht="18" spans="2:5">
      <c r="B14" s="36">
        <v>180</v>
      </c>
      <c r="C14" s="37">
        <v>8</v>
      </c>
      <c r="D14" s="38" t="s">
        <v>9</v>
      </c>
      <c r="E14" s="39"/>
    </row>
    <row r="15" ht="9" customHeight="1"/>
    <row r="16" spans="2:5">
      <c r="B16" s="40" t="s">
        <v>10</v>
      </c>
      <c r="C16" s="15"/>
      <c r="D16" s="40" t="s">
        <v>11</v>
      </c>
      <c r="E16" s="40"/>
    </row>
    <row r="17" ht="26.25" spans="2:7">
      <c r="B17" s="41">
        <f>B8+D17</f>
        <v>43308</v>
      </c>
      <c r="C17" s="41"/>
      <c r="D17" s="33">
        <f>C14*LOOKUP(D14,{"days","months","weeks"},{1,30,7})</f>
        <v>56</v>
      </c>
      <c r="F17" s="42" t="s">
        <v>12</v>
      </c>
      <c r="G17" s="42" t="s">
        <v>13</v>
      </c>
    </row>
    <row r="18" spans="6:7">
      <c r="F18" s="43">
        <f>开始日期</f>
        <v>43252</v>
      </c>
      <c r="G18" s="44">
        <f>(体重-目标体重)</f>
        <v>30</v>
      </c>
    </row>
    <row r="19" spans="6:7">
      <c r="F19" s="43">
        <f>目标日期</f>
        <v>43308</v>
      </c>
      <c r="G19" s="45">
        <f>((体重-目标体重)-(LastWeight-目标体重))/(体重-目标体重)</f>
        <v>0.366666666666667</v>
      </c>
    </row>
    <row r="20" ht="21" customHeight="1" spans="2:11">
      <c r="B20" s="21" t="s">
        <v>14</v>
      </c>
      <c r="C20" s="21"/>
      <c r="D20" s="21"/>
      <c r="E20" s="21"/>
      <c r="F20" s="21"/>
      <c r="G20" s="21"/>
      <c r="H20" s="21"/>
      <c r="I20" s="22"/>
      <c r="J20" s="22"/>
      <c r="K20" s="22"/>
    </row>
    <row r="21" ht="13.5"/>
    <row r="30" ht="21" customHeight="1" spans="2:11">
      <c r="B30" s="21" t="s">
        <v>15</v>
      </c>
      <c r="C30" s="21"/>
      <c r="D30" s="21"/>
      <c r="E30" s="21"/>
      <c r="F30" s="21"/>
      <c r="G30" s="21"/>
      <c r="H30" s="21"/>
      <c r="I30" s="22"/>
      <c r="J30" s="22"/>
      <c r="K30" s="22"/>
    </row>
    <row r="31" ht="13.5"/>
    <row r="34" spans="2:5">
      <c r="B34" s="42" t="str">
        <f>TEXT(C34/SUM($C$34:$C$38),"0%")&amp;" "&amp;数据[[#Headers],[蛋白质]]</f>
        <v>13% 蛋白质</v>
      </c>
      <c r="C34" s="42">
        <f>SUM(数据[蛋白质])</f>
        <v>915</v>
      </c>
      <c r="D34" s="42"/>
      <c r="E34" s="42"/>
    </row>
    <row r="35" spans="2:5">
      <c r="B35" s="42" t="str">
        <f>TEXT(C35/SUM($C$34:$C$38),"0%")&amp;" "&amp;数据[[#Headers],[碳水化合物]]</f>
        <v>51% 碳水化合物</v>
      </c>
      <c r="C35" s="42">
        <f>SUM(数据[碳水化合物])</f>
        <v>3460</v>
      </c>
      <c r="D35" s="42"/>
      <c r="E35" s="42"/>
    </row>
    <row r="36" spans="2:5">
      <c r="B36" s="42" t="str">
        <f>TEXT(C36/SUM($C$34:$C$38),"0%")&amp;" "&amp;数据[[#Headers],[脂肪]]</f>
        <v>11% 脂肪</v>
      </c>
      <c r="C36" s="42">
        <f>SUM(数据[脂肪])</f>
        <v>745</v>
      </c>
      <c r="D36" s="42"/>
      <c r="E36" s="42"/>
    </row>
    <row r="37" spans="2:5">
      <c r="B37" s="42" t="str">
        <f>TEXT(C37/SUM($C$34:$C$38),"0%")&amp;" "&amp;数据[[#Headers],[糖类]]</f>
        <v>10% 糖类</v>
      </c>
      <c r="C37" s="42">
        <f>SUM(数据[糖类])</f>
        <v>675</v>
      </c>
      <c r="D37" s="42"/>
      <c r="E37" s="42"/>
    </row>
    <row r="38" spans="2:5">
      <c r="B38" s="42" t="str">
        <f>TEXT(C38/SUM($C$34:$C$38),"0%")&amp;" "&amp;数据[[#Headers],[水（盎司）]]</f>
        <v>15% 水（盎司）</v>
      </c>
      <c r="C38" s="42">
        <f>SUM(数据[水（盎司）])</f>
        <v>1018</v>
      </c>
      <c r="D38" s="42"/>
      <c r="E38" s="42"/>
    </row>
    <row r="41" ht="13.5" spans="2:11">
      <c r="B41" s="21" t="s">
        <v>16</v>
      </c>
      <c r="C41" s="21"/>
      <c r="D41" s="21"/>
      <c r="E41" s="21"/>
      <c r="F41" s="21"/>
      <c r="G41" s="21"/>
      <c r="H41" s="21"/>
      <c r="I41" s="22"/>
      <c r="J41" s="22"/>
      <c r="K41" s="22"/>
    </row>
    <row r="42" ht="13.5"/>
  </sheetData>
  <mergeCells count="8">
    <mergeCell ref="B5:E5"/>
    <mergeCell ref="B10:C10"/>
    <mergeCell ref="J10:K10"/>
    <mergeCell ref="C13:D13"/>
    <mergeCell ref="D14:E14"/>
    <mergeCell ref="D16:E16"/>
    <mergeCell ref="B17:C17"/>
    <mergeCell ref="J6:K9"/>
  </mergeCells>
  <dataValidations count="3">
    <dataValidation allowBlank="1" showInputMessage="1" sqref="B14"/>
    <dataValidation type="list" allowBlank="1" showInputMessage="1" sqref="C14">
      <formula1>"1,2,3,4,5,6,7,8,9,10,11,12"</formula1>
    </dataValidation>
    <dataValidation type="list" allowBlank="1" showInputMessage="1" sqref="D14:E14">
      <formula1>"天数,周数,月数"</formula1>
    </dataValidation>
  </dataValidations>
  <printOptions horizontalCentered="1"/>
  <pageMargins left="0.25" right="0.25" top="0.75" bottom="0.75" header="0.3" footer="0.3"/>
  <pageSetup paperSize="1" scale="84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英寸微调控制箭头" r:id="rId3">
              <controlPr print="0" defaultSize="0">
                <anchor moveWithCells="1" sizeWithCells="1">
                  <from>
                    <xdr:col>3</xdr:col>
                    <xdr:colOff>9525</xdr:colOff>
                    <xdr:row>7</xdr:row>
                    <xdr:rowOff>28575</xdr:rowOff>
                  </from>
                  <to>
                    <xdr:col>3</xdr:col>
                    <xdr:colOff>114300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英尺微调控制箭头" r:id="rId4">
              <controlPr print="0" defaultSize="0">
                <anchor moveWithCells="1" sizeWithCells="1">
                  <from>
                    <xdr:col>4</xdr:col>
                    <xdr:colOff>9525</xdr:colOff>
                    <xdr:row>7</xdr:row>
                    <xdr:rowOff>28575</xdr:rowOff>
                  </from>
                  <to>
                    <xdr:col>4</xdr:col>
                    <xdr:colOff>104775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399975585192419"/>
    <pageSetUpPr fitToPage="1"/>
  </sheetPr>
  <dimension ref="B1:M21"/>
  <sheetViews>
    <sheetView showGridLines="0" workbookViewId="0">
      <selection activeCell="A1" sqref="A1"/>
    </sheetView>
  </sheetViews>
  <sheetFormatPr defaultColWidth="9" defaultRowHeight="20.25" customHeight="1"/>
  <cols>
    <col min="1" max="1" width="4.125" style="11" customWidth="1"/>
    <col min="2" max="2" width="12.375" style="11" customWidth="1"/>
    <col min="3" max="3" width="10.5" style="11" customWidth="1"/>
    <col min="4" max="4" width="20.25" style="11" customWidth="1"/>
    <col min="5" max="5" width="11" style="11" customWidth="1"/>
    <col min="6" max="6" width="19" style="11" customWidth="1"/>
    <col min="7" max="7" width="7.625" style="11" customWidth="1"/>
    <col min="8" max="8" width="10.25" style="11" customWidth="1"/>
    <col min="9" max="9" width="13" style="11" customWidth="1"/>
    <col min="10" max="10" width="15" style="11" customWidth="1"/>
    <col min="11" max="11" width="16" style="11" customWidth="1"/>
    <col min="12" max="12" width="17" style="11" customWidth="1"/>
    <col min="13" max="13" width="18.625" style="11" customWidth="1"/>
    <col min="14" max="16384" width="9" style="11"/>
  </cols>
  <sheetData>
    <row r="1" s="1" customFormat="1" ht="13.5" customHeight="1"/>
    <row r="2" s="1" customFormat="1" ht="13.5" customHeight="1"/>
    <row r="3" s="1" customFormat="1" ht="13.5" customHeight="1"/>
    <row r="5" customHeight="1" spans="5:13">
      <c r="E5" s="12" t="s">
        <v>17</v>
      </c>
      <c r="F5" s="13"/>
      <c r="G5" s="13"/>
      <c r="H5" s="13"/>
      <c r="I5" s="13"/>
      <c r="J5" s="17" t="s">
        <v>18</v>
      </c>
      <c r="K5" s="18"/>
      <c r="L5" s="18"/>
      <c r="M5" s="19"/>
    </row>
    <row r="6" customHeight="1" spans="2:13">
      <c r="B6" s="3" t="s">
        <v>19</v>
      </c>
      <c r="C6" s="3" t="s">
        <v>13</v>
      </c>
      <c r="D6" s="3" t="s">
        <v>20</v>
      </c>
      <c r="E6" s="4" t="s">
        <v>21</v>
      </c>
      <c r="F6" s="4" t="s">
        <v>22</v>
      </c>
      <c r="G6" s="4" t="s">
        <v>23</v>
      </c>
      <c r="H6" s="4" t="s">
        <v>24</v>
      </c>
      <c r="I6" s="4" t="s">
        <v>25</v>
      </c>
      <c r="J6" s="5" t="s">
        <v>26</v>
      </c>
      <c r="K6" s="5" t="s">
        <v>27</v>
      </c>
      <c r="L6" s="5" t="s">
        <v>28</v>
      </c>
      <c r="M6" s="5" t="s">
        <v>29</v>
      </c>
    </row>
    <row r="7" customHeight="1" spans="2:13">
      <c r="B7" s="14">
        <v>41061</v>
      </c>
      <c r="C7" s="15">
        <v>205</v>
      </c>
      <c r="D7" s="15">
        <v>1500</v>
      </c>
      <c r="E7" s="16">
        <v>50</v>
      </c>
      <c r="F7" s="16">
        <v>200</v>
      </c>
      <c r="G7" s="16">
        <v>20</v>
      </c>
      <c r="H7" s="16">
        <v>50</v>
      </c>
      <c r="I7" s="16">
        <v>50</v>
      </c>
      <c r="J7" s="20">
        <v>125</v>
      </c>
      <c r="K7" s="20">
        <v>75</v>
      </c>
      <c r="L7" s="20">
        <v>65</v>
      </c>
      <c r="M7" s="20">
        <v>10</v>
      </c>
    </row>
    <row r="8" customHeight="1" spans="2:13">
      <c r="B8" s="14">
        <v>41062</v>
      </c>
      <c r="C8" s="15">
        <v>203</v>
      </c>
      <c r="D8" s="15">
        <v>2000</v>
      </c>
      <c r="E8" s="16">
        <v>60</v>
      </c>
      <c r="F8" s="16">
        <v>200</v>
      </c>
      <c r="G8" s="16">
        <v>40</v>
      </c>
      <c r="H8" s="16">
        <v>40</v>
      </c>
      <c r="I8" s="16">
        <v>64</v>
      </c>
      <c r="J8" s="20">
        <v>125</v>
      </c>
      <c r="K8" s="20">
        <v>75</v>
      </c>
      <c r="L8" s="20">
        <v>63</v>
      </c>
      <c r="M8" s="20">
        <v>10</v>
      </c>
    </row>
    <row r="9" customHeight="1" spans="2:13">
      <c r="B9" s="14">
        <v>41063</v>
      </c>
      <c r="C9" s="15">
        <v>202</v>
      </c>
      <c r="D9" s="15">
        <v>2000</v>
      </c>
      <c r="E9" s="16">
        <v>55</v>
      </c>
      <c r="F9" s="16">
        <v>220</v>
      </c>
      <c r="G9" s="16">
        <v>25</v>
      </c>
      <c r="H9" s="16">
        <v>35</v>
      </c>
      <c r="I9" s="16">
        <v>64</v>
      </c>
      <c r="J9" s="20">
        <v>124</v>
      </c>
      <c r="K9" s="20">
        <v>75</v>
      </c>
      <c r="L9" s="20">
        <v>65</v>
      </c>
      <c r="M9" s="20">
        <v>10</v>
      </c>
    </row>
    <row r="10" customHeight="1" spans="2:13">
      <c r="B10" s="14">
        <v>41064</v>
      </c>
      <c r="C10" s="15">
        <v>202</v>
      </c>
      <c r="D10" s="15">
        <v>2000</v>
      </c>
      <c r="E10" s="16">
        <v>55</v>
      </c>
      <c r="F10" s="16">
        <v>260</v>
      </c>
      <c r="G10" s="16">
        <v>45</v>
      </c>
      <c r="H10" s="16">
        <v>45</v>
      </c>
      <c r="I10" s="16">
        <v>55</v>
      </c>
      <c r="J10" s="20">
        <v>135</v>
      </c>
      <c r="K10" s="20">
        <v>70</v>
      </c>
      <c r="L10" s="20">
        <v>60</v>
      </c>
      <c r="M10" s="20">
        <v>10</v>
      </c>
    </row>
    <row r="11" customHeight="1" spans="2:13">
      <c r="B11" s="14">
        <v>41065</v>
      </c>
      <c r="C11" s="15">
        <v>201</v>
      </c>
      <c r="D11" s="15">
        <v>1500</v>
      </c>
      <c r="E11" s="16">
        <v>60</v>
      </c>
      <c r="F11" s="16">
        <v>250</v>
      </c>
      <c r="G11" s="16">
        <v>70</v>
      </c>
      <c r="H11" s="16">
        <v>35</v>
      </c>
      <c r="I11" s="16">
        <v>100</v>
      </c>
      <c r="J11" s="20">
        <v>130</v>
      </c>
      <c r="K11" s="20">
        <v>75</v>
      </c>
      <c r="L11" s="20">
        <v>60</v>
      </c>
      <c r="M11" s="20">
        <v>10</v>
      </c>
    </row>
    <row r="12" customHeight="1" spans="2:13">
      <c r="B12" s="14">
        <v>41066</v>
      </c>
      <c r="C12" s="15">
        <v>200</v>
      </c>
      <c r="D12" s="15">
        <v>1400</v>
      </c>
      <c r="E12" s="16">
        <v>50</v>
      </c>
      <c r="F12" s="16">
        <v>195</v>
      </c>
      <c r="G12" s="16">
        <v>45</v>
      </c>
      <c r="H12" s="16">
        <v>40</v>
      </c>
      <c r="I12" s="16">
        <v>90</v>
      </c>
      <c r="J12" s="20">
        <v>120</v>
      </c>
      <c r="K12" s="20">
        <v>75</v>
      </c>
      <c r="L12" s="20">
        <v>65</v>
      </c>
      <c r="M12" s="20">
        <v>10</v>
      </c>
    </row>
    <row r="13" customHeight="1" spans="2:13">
      <c r="B13" s="14">
        <v>41067</v>
      </c>
      <c r="C13" s="15">
        <v>202</v>
      </c>
      <c r="D13" s="15">
        <v>2000</v>
      </c>
      <c r="E13" s="16">
        <v>45</v>
      </c>
      <c r="F13" s="16">
        <v>185</v>
      </c>
      <c r="G13" s="16">
        <v>75</v>
      </c>
      <c r="H13" s="16">
        <v>50</v>
      </c>
      <c r="I13" s="16">
        <v>65</v>
      </c>
      <c r="J13" s="20">
        <v>120</v>
      </c>
      <c r="K13" s="20">
        <v>75</v>
      </c>
      <c r="L13" s="20">
        <v>65</v>
      </c>
      <c r="M13" s="20">
        <v>10</v>
      </c>
    </row>
    <row r="14" customHeight="1" spans="2:13">
      <c r="B14" s="14">
        <v>41068</v>
      </c>
      <c r="C14" s="15">
        <v>200</v>
      </c>
      <c r="D14" s="15">
        <v>1100</v>
      </c>
      <c r="E14" s="16">
        <v>60</v>
      </c>
      <c r="F14" s="16">
        <v>250</v>
      </c>
      <c r="G14" s="16">
        <v>75</v>
      </c>
      <c r="H14" s="16">
        <v>50</v>
      </c>
      <c r="I14" s="16">
        <v>60</v>
      </c>
      <c r="J14" s="20">
        <v>130</v>
      </c>
      <c r="K14" s="20">
        <v>70</v>
      </c>
      <c r="L14" s="20">
        <v>65</v>
      </c>
      <c r="M14" s="20">
        <v>10</v>
      </c>
    </row>
    <row r="15" customHeight="1" spans="2:13">
      <c r="B15" s="14">
        <v>41069</v>
      </c>
      <c r="C15" s="15">
        <v>199</v>
      </c>
      <c r="D15" s="15">
        <v>1100</v>
      </c>
      <c r="E15" s="16">
        <v>80</v>
      </c>
      <c r="F15" s="16">
        <v>280</v>
      </c>
      <c r="G15" s="16">
        <v>40</v>
      </c>
      <c r="H15" s="16">
        <v>50</v>
      </c>
      <c r="I15" s="16">
        <v>100</v>
      </c>
      <c r="J15" s="20">
        <v>130</v>
      </c>
      <c r="K15" s="20">
        <v>75</v>
      </c>
      <c r="L15" s="20">
        <v>65</v>
      </c>
      <c r="M15" s="20">
        <v>10</v>
      </c>
    </row>
    <row r="16" customHeight="1" spans="2:13">
      <c r="B16" s="14">
        <v>41070</v>
      </c>
      <c r="C16" s="15">
        <v>197</v>
      </c>
      <c r="D16" s="15">
        <v>1800</v>
      </c>
      <c r="E16" s="16">
        <v>65</v>
      </c>
      <c r="F16" s="16">
        <v>185</v>
      </c>
      <c r="G16" s="16">
        <v>60</v>
      </c>
      <c r="H16" s="16">
        <v>25</v>
      </c>
      <c r="I16" s="16">
        <v>45</v>
      </c>
      <c r="J16" s="20">
        <v>130</v>
      </c>
      <c r="K16" s="20">
        <v>75</v>
      </c>
      <c r="L16" s="20">
        <v>60</v>
      </c>
      <c r="M16" s="20">
        <v>10</v>
      </c>
    </row>
    <row r="17" customHeight="1" spans="2:13">
      <c r="B17" s="14">
        <v>41071</v>
      </c>
      <c r="C17" s="15">
        <v>195</v>
      </c>
      <c r="D17" s="15">
        <v>2000</v>
      </c>
      <c r="E17" s="16">
        <v>75</v>
      </c>
      <c r="F17" s="16">
        <v>240</v>
      </c>
      <c r="G17" s="16">
        <v>65</v>
      </c>
      <c r="H17" s="16">
        <v>65</v>
      </c>
      <c r="I17" s="16">
        <v>90</v>
      </c>
      <c r="J17" s="20">
        <v>125</v>
      </c>
      <c r="K17" s="20">
        <v>75</v>
      </c>
      <c r="L17" s="20">
        <v>55</v>
      </c>
      <c r="M17" s="20">
        <v>10</v>
      </c>
    </row>
    <row r="18" customHeight="1" spans="2:13">
      <c r="B18" s="14">
        <v>41072</v>
      </c>
      <c r="C18" s="15">
        <v>196</v>
      </c>
      <c r="D18" s="15">
        <v>2000</v>
      </c>
      <c r="E18" s="16">
        <v>60</v>
      </c>
      <c r="F18" s="16">
        <v>290</v>
      </c>
      <c r="G18" s="16">
        <v>60</v>
      </c>
      <c r="H18" s="16">
        <v>50</v>
      </c>
      <c r="I18" s="16">
        <v>50</v>
      </c>
      <c r="J18" s="20">
        <v>130</v>
      </c>
      <c r="K18" s="20">
        <v>75</v>
      </c>
      <c r="L18" s="20">
        <v>65</v>
      </c>
      <c r="M18" s="20">
        <v>10</v>
      </c>
    </row>
    <row r="19" customHeight="1" spans="2:13">
      <c r="B19" s="14">
        <v>41073</v>
      </c>
      <c r="C19" s="15">
        <v>194</v>
      </c>
      <c r="D19" s="15">
        <v>1300</v>
      </c>
      <c r="E19" s="16">
        <v>75</v>
      </c>
      <c r="F19" s="16">
        <v>245</v>
      </c>
      <c r="G19" s="16">
        <v>75</v>
      </c>
      <c r="H19" s="16">
        <v>30</v>
      </c>
      <c r="I19" s="16">
        <v>55</v>
      </c>
      <c r="J19" s="20">
        <v>120</v>
      </c>
      <c r="K19" s="20">
        <v>75</v>
      </c>
      <c r="L19" s="20">
        <v>60</v>
      </c>
      <c r="M19" s="20">
        <v>10</v>
      </c>
    </row>
    <row r="20" customHeight="1" spans="2:13">
      <c r="B20" s="14">
        <v>41074</v>
      </c>
      <c r="C20" s="15">
        <v>192</v>
      </c>
      <c r="D20" s="15">
        <v>1100</v>
      </c>
      <c r="E20" s="16">
        <v>65</v>
      </c>
      <c r="F20" s="16">
        <v>275</v>
      </c>
      <c r="G20" s="16">
        <v>25</v>
      </c>
      <c r="H20" s="16">
        <v>35</v>
      </c>
      <c r="I20" s="16">
        <v>75</v>
      </c>
      <c r="J20" s="20">
        <v>125</v>
      </c>
      <c r="K20" s="20">
        <v>75</v>
      </c>
      <c r="L20" s="20">
        <v>60</v>
      </c>
      <c r="M20" s="20">
        <v>10</v>
      </c>
    </row>
    <row r="21" customHeight="1" spans="2:13">
      <c r="B21" s="14">
        <v>41075</v>
      </c>
      <c r="C21" s="15">
        <v>199</v>
      </c>
      <c r="D21" s="15">
        <v>1200</v>
      </c>
      <c r="E21" s="16">
        <v>60</v>
      </c>
      <c r="F21" s="16">
        <v>185</v>
      </c>
      <c r="G21" s="16">
        <v>25</v>
      </c>
      <c r="H21" s="16">
        <v>75</v>
      </c>
      <c r="I21" s="16">
        <v>55</v>
      </c>
      <c r="J21" s="20">
        <v>130</v>
      </c>
      <c r="K21" s="20">
        <v>75</v>
      </c>
      <c r="L21" s="20">
        <v>55</v>
      </c>
      <c r="M21" s="20">
        <v>10</v>
      </c>
    </row>
  </sheetData>
  <mergeCells count="2">
    <mergeCell ref="E5:I5"/>
    <mergeCell ref="J5:M5"/>
  </mergeCells>
  <printOptions horizontalCentered="1"/>
  <pageMargins left="0.25" right="0.25" top="0.75" bottom="0.75" header="0.3" footer="0.3"/>
  <pageSetup paperSize="1" scale="67" fitToHeight="0" orientation="landscape"/>
  <headerFooter differentFirst="1">
    <oddFooter>&amp;CPage &amp;P of &amp;N</oddFooter>
  </headerFooter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399975585192419"/>
    <pageSetUpPr fitToPage="1"/>
  </sheetPr>
  <dimension ref="B1:G14"/>
  <sheetViews>
    <sheetView showGridLines="0" workbookViewId="0">
      <selection activeCell="A1" sqref="A1"/>
    </sheetView>
  </sheetViews>
  <sheetFormatPr defaultColWidth="9" defaultRowHeight="20.25" customHeight="1" outlineLevelCol="6"/>
  <cols>
    <col min="1" max="1" width="4.125" style="2" customWidth="1"/>
    <col min="2" max="2" width="19" style="2" customWidth="1"/>
    <col min="3" max="3" width="11.5" style="2" customWidth="1"/>
    <col min="4" max="4" width="12" style="2" customWidth="1"/>
    <col min="5" max="16384" width="9" style="2"/>
  </cols>
  <sheetData>
    <row r="1" s="1" customFormat="1" ht="13.5" customHeight="1"/>
    <row r="2" s="1" customFormat="1" ht="13.5" customHeight="1"/>
    <row r="3" s="1" customFormat="1" ht="13.5" customHeight="1"/>
    <row r="6" customHeight="1" spans="2:4">
      <c r="B6" s="3" t="s">
        <v>30</v>
      </c>
      <c r="C6" s="4" t="s">
        <v>31</v>
      </c>
      <c r="D6" s="5" t="s">
        <v>32</v>
      </c>
    </row>
    <row r="7" customHeight="1" spans="2:4">
      <c r="B7" s="6" t="s">
        <v>33</v>
      </c>
      <c r="C7" s="7">
        <v>0</v>
      </c>
      <c r="D7" s="8">
        <v>18.49</v>
      </c>
    </row>
    <row r="8" customHeight="1" spans="2:4">
      <c r="B8" s="6" t="s">
        <v>34</v>
      </c>
      <c r="C8" s="7">
        <v>18.5</v>
      </c>
      <c r="D8" s="8">
        <v>24.99</v>
      </c>
    </row>
    <row r="9" customHeight="1" spans="2:4">
      <c r="B9" s="6" t="s">
        <v>35</v>
      </c>
      <c r="C9" s="7">
        <v>25</v>
      </c>
      <c r="D9" s="8">
        <v>29.99</v>
      </c>
    </row>
    <row r="10" customHeight="1" spans="2:4">
      <c r="B10" s="6" t="s">
        <v>36</v>
      </c>
      <c r="C10" s="7">
        <v>30</v>
      </c>
      <c r="D10" s="8">
        <v>34.99</v>
      </c>
    </row>
    <row r="11" customHeight="1" spans="2:4">
      <c r="B11" s="6" t="s">
        <v>37</v>
      </c>
      <c r="C11" s="7">
        <v>35</v>
      </c>
      <c r="D11" s="8">
        <v>39.99</v>
      </c>
    </row>
    <row r="12" customHeight="1" spans="2:4">
      <c r="B12" s="6" t="s">
        <v>38</v>
      </c>
      <c r="C12" s="7">
        <v>40</v>
      </c>
      <c r="D12" s="8"/>
    </row>
    <row r="13" customHeight="1" spans="2:4">
      <c r="B13" s="9"/>
      <c r="C13" s="9"/>
      <c r="D13" s="9"/>
    </row>
    <row r="14" customHeight="1" spans="7:7">
      <c r="G14" s="10"/>
    </row>
  </sheetData>
  <mergeCells count="1">
    <mergeCell ref="B13:D13"/>
  </mergeCells>
  <printOptions horizontalCentered="1"/>
  <pageMargins left="0.699305555555556" right="0.699305555555556" top="0.75" bottom="0.75" header="0.3" footer="0.3"/>
  <pageSetup paperSize="1" fitToHeight="0" orientation="landscape"/>
  <headerFooter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 A s s e t E d i t F o r m < / E d i t > < N e w > D o c u m e n t L i b r a r y F o r m < / N e w > < / F o r m T e m p l a t e s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> < A P D e s c r i p t i o n   x m l n s = " 9 0 5 c 3 8 8 8 - 6 2 8 5 - 4 5 d 0 - b d 7 6 - 6 0 a 9 a c 2 d 7 3 8 c "   x s i : n i l = " t r u e " / > < A s s e t E x p i r e   x m l n s = " 9 0 5 c 3 8 8 8 - 6 2 8 5 - 4 5 d 0 - b d 7 6 - 6 0 a 9 a c 2 d 7 3 8 c " > 2 0 2 9 - 0 1 - 0 1 T 0 8 : 0 0 : 0 0 + 0 0 : 0 0 < / A s s e t E x p i r e > < C a m p a i g n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C a m p a i g n T a g s T a x H T F i e l d 0 > < I n t l L a n g R e v i e w D a t e   x m l n s = " 9 0 5 c 3 8 8 8 - 6 2 8 5 - 4 5 d 0 - b d 7 6 - 6 0 a 9 a c 2 d 7 3 8 c "   x s i : n i l = " t r u e " / > < T P F r i e n d l y N a m e   x m l n s = " 9 0 5 c 3 8 8 8 - 6 2 8 5 - 4 5 d 0 - b d 7 6 - 6 0 a 9 a c 2 d 7 3 8 c "   x s i : n i l = " t r u e " / > < I n t l L a n g R e v i e w   x m l n s = " 9 0 5 c 3 8 8 8 - 6 2 8 5 - 4 5 d 0 - b d 7 6 - 6 0 a 9 a c 2 d 7 3 8 c " > f a l s e < / I n t l L a n g R e v i e w > < L o c L a s t L o c A t t e m p t V e r s i o n L o o k u p   x m l n s = " 9 0 5 c 3 8 8 8 - 6 2 8 5 - 4 5 d 0 - b d 7 6 - 6 0 a 9 a c 2 d 7 3 8 c " > 8 4 8 6 9 8 < / L o c L a s t L o c A t t e m p t V e r s i o n L o o k u p > < P o l i c h e c k W o r d s   x m l n s = " 9 0 5 c 3 8 8 8 - 6 2 8 5 - 4 5 d 0 - b d 7 6 - 6 0 a 9 a c 2 d 7 3 8 c "   x s i : n i l = " t r u e " / > < S u b m i t t e r I d   x m l n s = " 9 0 5 c 3 8 8 8 - 6 2 8 5 - 4 5 d 0 - b d 7 6 - 6 0 a 9 a c 2 d 7 3 8 c "   x s i : n i l = " t r u e " / > < A c q u i r e d F r o m   x m l n s = " 9 0 5 c 3 8 8 8 - 6 2 8 5 - 4 5 d 0 - b d 7 6 - 6 0 a 9 a c 2 d 7 3 8 c " > I n t e r n a l   M S < / A c q u i r e d F r o m > < E d i t o r i a l S t a t u s   x m l n s = " 9 0 5 c 3 8 8 8 - 6 2 8 5 - 4 5 d 0 - b d 7 6 - 6 0 a 9 a c 2 d 7 3 8 c " > C o m p l e t e < / E d i t o r i a l S t a t u s > < M a r k e t s   x m l n s = " 9 0 5 c 3 8 8 8 - 6 2 8 5 - 4 5 d 0 - b d 7 6 - 6 0 a 9 a c 2 d 7 3 8 c " / > < O r i g i n A s s e t   x m l n s = " 9 0 5 c 3 8 8 8 - 6 2 8 5 - 4 5 d 0 - b d 7 6 - 6 0 a 9 a c 2 d 7 3 8 c "   x s i : n i l = " t r u e " / > < A s s e t S t a r t   x m l n s = " 9 0 5 c 3 8 8 8 - 6 2 8 5 - 4 5 d 0 - b d 7 6 - 6 0 a 9 a c 2 d 7 3 8 c " > 2 0 1 2 - 0 7 - 2 7 T 0 3 : 0 9 : 0 0 + 0 0 : 0 0 < / A s s e t S t a r t > < F r i e n d l y T i t l e   x m l n s = " 9 0 5 c 3 8 8 8 - 6 2 8 5 - 4 5 d 0 - b d 7 6 - 6 0 a 9 a c 2 d 7 3 8 c "   x s i : n i l = " t r u e " / > < M a r k e t S p e c i f i c   x m l n s = " 9 0 5 c 3 8 8 8 - 6 2 8 5 - 4 5 d 0 - b d 7 6 - 6 0 a 9 a c 2 d 7 3 8 c " > f a l s e < / M a r k e t S p e c i f i c > < T P N a m e s p a c e   x m l n s = " 9 0 5 c 3 8 8 8 - 6 2 8 5 - 4 5 d 0 - b d 7 6 - 6 0 a 9 a c 2 d 7 3 8 c "   x s i : n i l = " t r u e " / > < P u b l i s h S t a t u s L o o k u p   x m l n s = " 9 0 5 c 3 8 8 8 - 6 2 8 5 - 4 5 d 0 - b d 7 6 - 6 0 a 9 a c 2 d 7 3 8 c " > < V a l u e > 4 8 0 2 4 5 < / V a l u e > < / P u b l i s h S t a t u s L o o k u p > < A P A u t h o r   x m l n s = " 9 0 5 c 3 8 8 8 - 6 2 8 5 - 4 5 d 0 - b d 7 6 - 6 0 a 9 a c 2 d 7 3 8 c " > < U s e r I n f o > < D i s p l a y N a m e > R E D M O N D \ v - s a < / D i s p l a y N a m e > < A c c o u n t I d > 2 4 6 7 < / A c c o u n t I d > < A c c o u n t T y p e / > < / U s e r I n f o > < / A P A u t h o r > < T P C o m m a n d L i n e   x m l n s = " 9 0 5 c 3 8 8 8 - 6 2 8 5 - 4 5 d 0 - b d 7 6 - 6 0 a 9 a c 2 d 7 3 8 c "   x s i : n i l = " t r u e " / > < I n t l L a n g R e v i e w e r   x m l n s = " 9 0 5 c 3 8 8 8 - 6 2 8 5 - 4 5 d 0 - b d 7 6 - 6 0 a 9 a c 2 d 7 3 8 c "   x s i : n i l = " t r u e " / > < O p e n T e m p l a t e   x m l n s = " 9 0 5 c 3 8 8 8 - 6 2 8 5 - 4 5 d 0 - b d 7 6 - 6 0 a 9 a c 2 d 7 3 8 c " > t r u e < / O p e n T e m p l a t e > < C S X S u b m i s s i o n D a t e   x m l n s = " 9 0 5 c 3 8 8 8 - 6 2 8 5 - 4 5 d 0 - b d 7 6 - 6 0 a 9 a c 2 d 7 3 8 c "   x s i : n i l = " t r u e " / > < T a x C a t c h A l l   x m l n s = " 9 0 5 c 3 8 8 8 - 6 2 8 5 - 4 5 d 0 - b d 7 6 - 6 0 a 9 a c 2 d 7 3 8 c " / > < M a n a g e r   x m l n s = " 9 0 5 c 3 8 8 8 - 6 2 8 5 - 4 5 d 0 - b d 7 6 - 6 0 a 9 a c 2 d 7 3 8 c "   x s i : n i l = " t r u e " / > < N u m e r i c I d   x m l n s = " 9 0 5 c 3 8 8 8 - 6 2 8 5 - 4 5 d 0 - b d 7 6 - 6 0 a 9 a c 2 d 7 3 8 c "   x s i : n i l = " t r u e " / > < P a r e n t A s s e t I d   x m l n s = " 9 0 5 c 3 8 8 8 - 6 2 8 5 - 4 5 d 0 - b d 7 6 - 6 0 a 9 a c 2 d 7 3 8 c "   x s i : n i l = " t r u e " / > < O r i g i n a l S o u r c e M a r k e t   x m l n s = " 9 0 5 c 3 8 8 8 - 6 2 8 5 - 4 5 d 0 - b d 7 6 - 6 0 a 9 a c 2 d 7 3 8 c " > e n g l i s h < / O r i g i n a l S o u r c e M a r k e t > < A p p r o v a l S t a t u s   x m l n s = " 9 0 5 c 3 8 8 8 - 6 2 8 5 - 4 5 d 0 - b d 7 6 - 6 0 a 9 a c 2 d 7 3 8 c " > I n P r o g r e s s < / A p p r o v a l S t a t u s > < T P C o m p o n e n t   x m l n s = " 9 0 5 c 3 8 8 8 - 6 2 8 5 - 4 5 d 0 - b d 7 6 - 6 0 a 9 a c 2 d 7 3 8 c "   x s i : n i l = " t r u e " / > < E d i t o r i a l T a g s   x m l n s = " 9 0 5 c 3 8 8 8 - 6 2 8 5 - 4 5 d 0 - b d 7 6 - 6 0 a 9 a c 2 d 7 3 8 c "   x s i : n i l = " t r u e " / > < T P E x e c u t a b l e   x m l n s = " 9 0 5 c 3 8 8 8 - 6 2 8 5 - 4 5 d 0 - b d 7 6 - 6 0 a 9 a c 2 d 7 3 8 c "   x s i : n i l = " t r u e " / > < T P L a u n c h H e l p L i n k   x m l n s = " 9 0 5 c 3 8 8 8 - 6 2 8 5 - 4 5 d 0 - b d 7 6 - 6 0 a 9 a c 2 d 7 3 8 c "   x s i : n i l = " t r u e " / > < L o c C o m m e n t s   x m l n s = " 9 0 5 c 3 8 8 8 - 6 2 8 5 - 4 5 d 0 - b d 7 6 - 6 0 a 9 a c 2 d 7 3 8 c "   x s i : n i l = " t r u e " / > < L o c R e c o m m e n d e d H a n d o f f   x m l n s = " 9 0 5 c 3 8 8 8 - 6 2 8 5 - 4 5 d 0 - b d 7 6 - 6 0 a 9 a c 2 d 7 3 8 c "   x s i : n i l = " t r u e " / > < S o u r c e T i t l e   x m l n s = " 9 0 5 c 3 8 8 8 - 6 2 8 5 - 4 5 d 0 - b d 7 6 - 6 0 a 9 a c 2 d 7 3 8 c "   x s i : n i l = " t r u e " / > < C S X U p d a t e   x m l n s = " 9 0 5 c 3 8 8 8 - 6 2 8 5 - 4 5 d 0 - b d 7 6 - 6 0 a 9 a c 2 d 7 3 8 c " > f a l s e < / C S X U p d a t e > < I n t l L o c P r i o r i t y   x m l n s = " 9 0 5 c 3 8 8 8 - 6 2 8 5 - 4 5 d 0 - b d 7 6 - 6 0 a 9 a c 2 d 7 3 8 c "   x s i : n i l = " t r u e " / > < U A P r o j e c t e d T o t a l W o r d s   x m l n s = " 9 0 5 c 3 8 8 8 - 6 2 8 5 - 4 5 d 0 - b d 7 6 - 6 0 a 9 a c 2 d 7 3 8 c "   x s i : n i l = " t r u e " / > < A s s e t T y p e   x m l n s = " 9 0 5 c 3 8 8 8 - 6 2 8 5 - 4 5 d 0 - b d 7 6 - 6 0 a 9 a c 2 d 7 3 8 c " > T P < / A s s e t T y p e > < M a c h i n e T r a n s l a t e d   x m l n s = " 9 0 5 c 3 8 8 8 - 6 2 8 5 - 4 5 d 0 - b d 7 6 - 6 0 a 9 a c 2 d 7 3 8 c " > f a l s e < / M a c h i n e T r a n s l a t e d > < O u t p u t C a c h i n g O n   x m l n s = " 9 0 5 c 3 8 8 8 - 6 2 8 5 - 4 5 d 0 - b d 7 6 - 6 0 a 9 a c 2 d 7 3 8 c " > f a l s e < / O u t p u t C a c h i n g O n > < T e m p l a t e S t a t u s   x m l n s = " 9 0 5 c 3 8 8 8 - 6 2 8 5 - 4 5 d 0 - b d 7 6 - 6 0 a 9 a c 2 d 7 3 8 c " > C o m p l e t e < / T e m p l a t e S t a t u s > < I s S e a r c h a b l e   x m l n s = " 9 0 5 c 3 8 8 8 - 6 2 8 5 - 4 5 d 0 - b d 7 6 - 6 0 a 9 a c 2 d 7 3 8 c " > t r u e < / I s S e a r c h a b l e > < C o n t e n t I t e m   x m l n s = " 9 0 5 c 3 8 8 8 - 6 2 8 5 - 4 5 d 0 - b d 7 6 - 6 0 a 9 a c 2 d 7 3 8 c "   x s i : n i l = " t r u e " / > < H a n d o f f T o M S D N   x m l n s = " 9 0 5 c 3 8 8 8 - 6 2 8 5 - 4 5 d 0 - b d 7 6 - 6 0 a 9 a c 2 d 7 3 8 c "   x s i : n i l = " t r u e " / > < S h o w I n   x m l n s = " 9 0 5 c 3 8 8 8 - 6 2 8 5 - 4 5 d 0 - b d 7 6 - 6 0 a 9 a c 2 d 7 3 8 c " > S h o w   e v e r y w h e r e < / S h o w I n > < T h u m b n a i l A s s e t I d   x m l n s = " 9 0 5 c 3 8 8 8 - 6 2 8 5 - 4 5 d 0 - b d 7 6 - 6 0 a 9 a c 2 d 7 3 8 c "   x s i : n i l = " t r u e " / > < U A L o c C o m m e n t s   x m l n s = " 9 0 5 c 3 8 8 8 - 6 2 8 5 - 4 5 d 0 - b d 7 6 - 6 0 a 9 a c 2 d 7 3 8 c "   x s i : n i l = " t r u e " / > < U A L o c R e c o m m e n d a t i o n   x m l n s = " 9 0 5 c 3 8 8 8 - 6 2 8 5 - 4 5 d 0 - b d 7 6 - 6 0 a 9 a c 2 d 7 3 8 c " > L o c a l i z e < / U A L o c R e c o m m e n d a t i o n > < L a s t M o d i f i e d D a t e T i m e   x m l n s = " 9 0 5 c 3 8 8 8 - 6 2 8 5 - 4 5 d 0 - b d 7 6 - 6 0 a 9 a c 2 d 7 3 8 c "   x s i : n i l = " t r u e " / > < L e g a c y D a t a   x m l n s = " 9 0 5 c 3 8 8 8 - 6 2 8 5 - 4 5 d 0 - b d 7 6 - 6 0 a 9 a c 2 d 7 3 8 c "   x s i : n i l = " t r u e " / > < L o c M a n u a l T e s t R e q u i r e d   x m l n s = " 9 0 5 c 3 8 8 8 - 6 2 8 5 - 4 5 d 0 - b d 7 6 - 6 0 a 9 a c 2 d 7 3 8 c " > f a l s e < / L o c M a n u a l T e s t R e q u i r e d > < L o c M a r k e t G r o u p T i e r s 2   x m l n s = " 9 0 5 c 3 8 8 8 - 6 2 8 5 - 4 5 d 0 - b d 7 6 - 6 0 a 9 a c 2 d 7 3 8 c "   x s i : n i l = " t r u e " / > < C l i p A r t F i l e n a m e   x m l n s = " 9 0 5 c 3 8 8 8 - 6 2 8 5 - 4 5 d 0 - b d 7 6 - 6 0 a 9 a c 2 d 7 3 8 c "   x s i : n i l = " t r u e " / > < T P A p p l i c a t i o n   x m l n s = " 9 0 5 c 3 8 8 8 - 6 2 8 5 - 4 5 d 0 - b d 7 6 - 6 0 a 9 a c 2 d 7 3 8 c "   x s i : n i l = " t r u e " / > < C S X H a s h   x m l n s = " 9 0 5 c 3 8 8 8 - 6 2 8 5 - 4 5 d 0 - b d 7 6 - 6 0 a 9 a c 2 d 7 3 8 c "   x s i : n i l = " t r u e " / > < D i r e c t S o u r c e M a r k e t   x m l n s = " 9 0 5 c 3 8 8 8 - 6 2 8 5 - 4 5 d 0 - b d 7 6 - 6 0 a 9 a c 2 d 7 3 8 c " > e n g l i s h < / D i r e c t S o u r c e M a r k e t > < P r i m a r y I m a g e G e n   x m l n s = " 9 0 5 c 3 8 8 8 - 6 2 8 5 - 4 5 d 0 - b d 7 6 - 6 0 a 9 a c 2 d 7 3 8 c " > f a l s e < / P r i m a r y I m a g e G e n > < P l a n n e d P u b D a t e   x m l n s = " 9 0 5 c 3 8 8 8 - 6 2 8 5 - 4 5 d 0 - b d 7 6 - 6 0 a 9 a c 2 d 7 3 8 c "   x s i : n i l = " t r u e " / > < C S X S u b m i s s i o n M a r k e t   x m l n s = " 9 0 5 c 3 8 8 8 - 6 2 8 5 - 4 5 d 0 - b d 7 6 - 6 0 a 9 a c 2 d 7 3 8 c "   x s i : n i l = " t r u e " / > < D o w n l o a d s   x m l n s = " 9 0 5 c 3 8 8 8 - 6 2 8 5 - 4 5 d 0 - b d 7 6 - 6 0 a 9 a c 2 d 7 3 8 c " > 0 < / D o w n l o a d s > < A r t S a m p l e D o c s   x m l n s = " 9 0 5 c 3 8 8 8 - 6 2 8 5 - 4 5 d 0 - b d 7 6 - 6 0 a 9 a c 2 d 7 3 8 c "   x s i : n i l = " t r u e " / > < T r u s t L e v e l   x m l n s = " 9 0 5 c 3 8 8 8 - 6 2 8 5 - 4 5 d 0 - b d 7 6 - 6 0 a 9 a c 2 d 7 3 8 c " > 1   M i c r o s o f t   M a n a g e d   C o n t e n t < / T r u s t L e v e l > < B l o c k P u b l i s h   x m l n s = " 9 0 5 c 3 8 8 8 - 6 2 8 5 - 4 5 d 0 - b d 7 6 - 6 0 a 9 a c 2 d 7 3 8 c " > f a l s e < / B l o c k P u b l i s h > < T P L a u n c h H e l p L i n k T y p e   x m l n s = " 9 0 5 c 3 8 8 8 - 6 2 8 5 - 4 5 d 0 - b d 7 6 - 6 0 a 9 a c 2 d 7 3 8 c " > T e m p l a t e < / T P L a u n c h H e l p L i n k T y p e > < L o c a l i z a t i o n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L o c a l i z a t i o n T a g s T a x H T F i e l d 0 > < B u s i n e s s G r o u p   x m l n s = " 9 0 5 c 3 8 8 8 - 6 2 8 5 - 4 5 d 0 - b d 7 6 - 6 0 a 9 a c 2 d 7 3 8 c "   x s i : n i l = " t r u e " / > < P r o v i d e r s   x m l n s = " 9 0 5 c 3 8 8 8 - 6 2 8 5 - 4 5 d 0 - b d 7 6 - 6 0 a 9 a c 2 d 7 3 8 c "   x s i : n i l = " t r u e " / > < T e m p l a t e T e m p l a t e T y p e   x m l n s = " 9 0 5 c 3 8 8 8 - 6 2 8 5 - 4 5 d 0 - b d 7 6 - 6 0 a 9 a c 2 d 7 3 8 c " > E x c e l   2 0 0 7   D e f a u l t < / T e m p l a t e T e m p l a t e T y p e > < T i m e s C l o n e d   x m l n s = " 9 0 5 c 3 8 8 8 - 6 2 8 5 - 4 5 d 0 - b d 7 6 - 6 0 a 9 a c 2 d 7 3 8 c "   x s i : n i l = " t r u e " / > < T P A p p V e r s i o n   x m l n s = " 9 0 5 c 3 8 8 8 - 6 2 8 5 - 4 5 d 0 - b d 7 6 - 6 0 a 9 a c 2 d 7 3 8 c "   x s i : n i l = " t r u e " / > < V o t e C o u n t   x m l n s = " 9 0 5 c 3 8 8 8 - 6 2 8 5 - 4 5 d 0 - b d 7 6 - 6 0 a 9 a c 2 d 7 3 8 c "   x s i : n i l = " t r u e " / > < A v e r a g e R a t i n g   x m l n s = " 9 0 5 c 3 8 8 8 - 6 2 8 5 - 4 5 d 0 - b d 7 6 - 6 0 a 9 a c 2 d 7 3 8 c "   x s i : n i l = " t r u e " / > < F e a t u r e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F e a t u r e T a g s T a x H T F i e l d 0 > < P r o v i d e r   x m l n s = " 9 0 5 c 3 8 8 8 - 6 2 8 5 - 4 5 d 0 - b d 7 6 - 6 0 a 9 a c 2 d 7 3 8 c "   x s i : n i l = " t r u e " / > < U A C u r r e n t W o r d s   x m l n s = " 9 0 5 c 3 8 8 8 - 6 2 8 5 - 4 5 d 0 - b d 7 6 - 6 0 a 9 a c 2 d 7 3 8 c "   x s i : n i l = " t r u e " / > < A s s e t I d   x m l n s = " 9 0 5 c 3 8 8 8 - 6 2 8 5 - 4 5 d 0 - b d 7 6 - 6 0 a 9 a c 2 d 7 3 8 c " > T P 1 0 3 1 0 7 6 7 5 < / A s s e t I d > < T P C l i e n t V i e w e r   x m l n s = " 9 0 5 c 3 8 8 8 - 6 2 8 5 - 4 5 d 0 - b d 7 6 - 6 0 a 9 a c 2 d 7 3 8 c "   x s i : n i l = " t r u e " / > < D S A T A c t i o n T a k e n   x m l n s = " 9 0 5 c 3 8 8 8 - 6 2 8 5 - 4 5 d 0 - b d 7 6 - 6 0 a 9 a c 2 d 7 3 8 c "   x s i : n i l = " t r u e " / > < A P E d i t o r   x m l n s = " 9 0 5 c 3 8 8 8 - 6 2 8 5 - 4 5 d 0 - b d 7 6 - 6 0 a 9 a c 2 d 7 3 8 c " > < U s e r I n f o > < D i s p l a y N a m e > < / D i s p l a y N a m e > < A c c o u n t I d   x s i : n i l = " t r u e " > < / A c c o u n t I d > < A c c o u n t T y p e / > < / U s e r I n f o > < / A P E d i t o r > < T P I n s t a l l L o c a t i o n   x m l n s = " 9 0 5 c 3 8 8 8 - 6 2 8 5 - 4 5 d 0 - b d 7 6 - 6 0 a 9 a c 2 d 7 3 8 c "   x s i : n i l = " t r u e " / > < O O C a c h e I d   x m l n s = " 9 0 5 c 3 8 8 8 - 6 2 8 5 - 4 5 d 0 - b d 7 6 - 6 0 a 9 a c 2 d 7 3 8 c "   x s i : n i l = " t r u e " / > < I s D e l e t e d   x m l n s = " 9 0 5 c 3 8 8 8 - 6 2 8 5 - 4 5 d 0 - b d 7 6 - 6 0 a 9 a c 2 d 7 3 8 c " > f a l s e < / I s D e l e t e d > < P u b l i s h T a r g e t s   x m l n s = " 9 0 5 c 3 8 8 8 - 6 2 8 5 - 4 5 d 0 - b d 7 6 - 6 0 a 9 a c 2 d 7 3 8 c " > O f f i c e O n l i n e V N e x t < / P u b l i s h T a r g e t s > < A p p r o v a l L o g   x m l n s = " 9 0 5 c 3 8 8 8 - 6 2 8 5 - 4 5 d 0 - b d 7 6 - 6 0 a 9 a c 2 d 7 3 8 c "   x s i : n i l = " t r u e " / > < B u g N u m b e r   x m l n s = " 9 0 5 c 3 8 8 8 - 6 2 8 5 - 4 5 d 0 - b d 7 6 - 6 0 a 9 a c 2 d 7 3 8 c "   x s i : n i l = " t r u e " / > < C r a w l F o r D e p e n d e n c i e s   x m l n s = " 9 0 5 c 3 8 8 8 - 6 2 8 5 - 4 5 d 0 - b d 7 6 - 6 0 a 9 a c 2 d 7 3 8 c " > f a l s e < / C r a w l F o r D e p e n d e n c i e s > < I n t e r n a l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I n t e r n a l T a g s T a x H T F i e l d 0 > < L a s t H a n d O f f   x m l n s = " 9 0 5 c 3 8 8 8 - 6 2 8 5 - 4 5 d 0 - b d 7 6 - 6 0 a 9 a c 2 d 7 3 8 c "   x s i : n i l = " t r u e " / > < M i l e s t o n e   x m l n s = " 9 0 5 c 3 8 8 8 - 6 2 8 5 - 4 5 d 0 - b d 7 6 - 6 0 a 9 a c 2 d 7 3 8 c "   x s i : n i l = " t r u e " / > < O r i g i n a l R e l e a s e   x m l n s = " 9 0 5 c 3 8 8 8 - 6 2 8 5 - 4 5 d 0 - b d 7 6 - 6 0 a 9 a c 2 d 7 3 8 c " > 1 5 < / O r i g i n a l R e l e a s e > < R e c o m m e n d a t i o n s M o d i f i e r   x m l n s = " 9 0 5 c 3 8 8 8 - 6 2 8 5 - 4 5 d 0 - b d 7 6 - 6 0 a 9 a c 2 d 7 3 8 c "   x s i : n i l = " t r u e " / > < S c e n a r i o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S c e n a r i o T a g s T a x H T F i e l d 0 > < U A N o t e s   x m l n s = " 9 0 5 c 3 8 8 8 - 6 2 8 5 - 4 5 d 0 - b d 7 6 - 6 0 a 9 a c 2 d 7 3 8 c "   x s i : n i l = " t r u e " / > < D e s c r i p t i o n 0   x m l n s = " a 0 b 6 4 b 5 3 - f b a 7 - 4 3 c a - b 9 5 2 - 9 0 e 5 e 7 4 7 7 3 d d "   x s i : n i l = " t r u e " / > < C o m p o n e n t 0   x m l n s = " a 0 b 6 4 b 5 3 - f b a 7 - 4 3 c a - b 9 5 2 - 9 0 e 5 e 7 4 7 7 3 d d "   x s i : n i l = " t r u e " / > < / d o c u m e n t M a n a g e m e n t > < / p : p r o p e r t i e s > 
</file>

<file path=customXml/item3.xml>��< ? x m l   v e r s i o n = " 1 . 0 " ? > < c t : c o n t e n t T y p e S c h e m a   c t : _ = " "   m a : _ = " "   m a : c o n t e n t T y p e N a m e = " T e m p l a t e F i l e "   m a : c o n t e n t T y p e I D = " 0 x 0 1 0 1 0 0 8 D 8 B 3 4 5 7 1 3 5 D 6 7 4 7 9 9 9 1 4 2 4 C 6 2 4 C B B 4 7 0 4 0 0 2 4 3 9 B 9 1 6 2 B 2 E 8 8 4 9 8 A 3 2 4 B E F F 3 8 1 5 2 2 1 "   m a : c o n t e n t T y p e V e r s i o n = " 5 5 "   m a : c o n t e n t T y p e D e s c r i p t i o n = " C r e a t e   a   n e w   d o c u m e n t . "   m a : c o n t e n t T y p e S c o p e = " "   m a : v e r s i o n I D = " a 7 e 4 f 4 3 e e 5 3 f c 8 6 a e 1 d d 6 2 7 2 2 6 2 e b 9 f b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1 2 c d 5 2 f 9 b 3 4 c d 9 5 3 8 0 2 4 9 3 d 9 1 9 c 3 8 3 c 5 "   n s 2 : _ = " "   n s 3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9 0 5 c 3 8 8 8 - 6 2 8 5 - 4 5 d 0 - b d 7 6 - 6 0 a 9 a c 2 d 7 3 8 c "   x m l n s : n s 3 = " a 0 b 6 4 b 5 3 - f b a 7 - 4 3 c a - b 9 5 2 - 9 0 e 5 e 7 4 7 7 3 d d " >  
 < x s d : i m p o r t   n a m e s p a c e = " 9 0 5 c 3 8 8 8 - 6 2 8 5 - 4 5 d 0 - b d 7 6 - 6 0 a 9 a c 2 d 7 3 8 c " / >  
 < x s d : i m p o r t   n a m e s p a c e = " a 0 b 6 4 b 5 3 - f b a 7 - 4 3 c a - b 9 5 2 - 9 0 e 5 e 7 4 7 7 3 d d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A c q u i r e d F r o m "   m i n O c c u r s = " 0 " / >  
 < x s d : e l e m e n t   r e f = " n s 2 : U A C u r r e n t W o r d s "   m i n O c c u r s = " 0 " / >  
 < x s d : e l e m e n t   r e f = " n s 2 : T P A p p l i c a t i o n "   m i n O c c u r s = " 0 " / >  
 < x s d : e l e m e n t   r e f = " n s 2 : A p p r o v a l L o g "   m i n O c c u r s = " 0 " / >  
 < x s d : e l e m e n t   r e f = " n s 2 : A p p r o v a l S t a t u s "   m i n O c c u r s = " 0 " / >  
 < x s d : e l e m e n t   r e f = " n s 2 : A s s e t S t a r t "   m i n O c c u r s = " 0 " / >  
 < x s d : e l e m e n t   r e f = " n s 2 : A s s e t E x p i r e "   m i n O c c u r s = " 0 " / >  
 < x s d : e l e m e n t   r e f = " n s 2 : A s s e t I d "   m i n O c c u r s = " 0 " / >  
 < x s d : e l e m e n t   r e f = " n s 2 : I s S e a r c h a b l e "   m i n O c c u r s = " 0 " / >  
 < x s d : e l e m e n t   r e f = " n s 2 : A s s e t T y p e "   m i n O c c u r s = " 0 " / >  
 < x s d : e l e m e n t   r e f = " n s 2 : A P A u t h o r "   m i n O c c u r s = " 0 " / >  
 < x s d : e l e m e n t   r e f = " n s 2 : A v e r a g e R a t i n g "   m i n O c c u r s = " 0 " / >  
 < x s d : e l e m e n t   r e f = " n s 2 : B l o c k P u b l i s h "   m i n O c c u r s = " 0 " / >  
 < x s d : e l e m e n t   r e f = " n s 2 : B u g N u m b e r "   m i n O c c u r s = " 0 " / >  
 < x s d : e l e m e n t   r e f = " n s 2 : C a m p a i g n T a g s T a x H T F i e l d 0 "   m i n O c c u r s = " 0 " / >  
 < x s d : e l e m e n t   r e f = " n s 2 : T P C l i e n t V i e w e r "   m i n O c c u r s = " 0 " / >  
 < x s d : e l e m e n t   r e f = " n s 2 : C l i p A r t F i l e n a m e "   m i n O c c u r s = " 0 " / >  
 < x s d : e l e m e n t   r e f = " n s 2 : T P C o m m a n d L i n e "   m i n O c c u r s = " 0 " / >  
 < x s d : e l e m e n t   r e f = " n s 2 : T P C o m p o n e n t "   m i n O c c u r s = " 0 " / >  
 < x s d : e l e m e n t   r e f = " n s 2 : C o n t e n t I t e m "   m i n O c c u r s = " 0 " / >  
 < x s d : e l e m e n t   r e f = " n s 2 : C r a w l F o r D e p e n d e n c i e s "   m i n O c c u r s = " 0 " / >  
 < x s d : e l e m e n t   r e f = " n s 2 : C S X H a s h "   m i n O c c u r s = " 0 " / >  
 < x s d : e l e m e n t   r e f = " n s 2 : C S X S u b m i s s i o n M a r k e t "   m i n O c c u r s = " 0 " / >  
 < x s d : e l e m e n t   r e f = " n s 2 : C S X U p d a t e "   m i n O c c u r s = " 0 " / >  
 < x s d : e l e m e n t   r e f = " n s 2 : I n t l L a n g R e v i e w D a t e "   m i n O c c u r s = " 0 " / >  
 < x s d : e l e m e n t   r e f = " n s 2 : I s D e l e t e d "   m i n O c c u r s = " 0 " / >  
 < x s d : e l e m e n t   r e f = " n s 2 : A P D e s c r i p t i o n "   m i n O c c u r s = " 0 " / >  
 < x s d : e l e m e n t   r e f = " n s 2 : D i r e c t S o u r c e M a r k e t "   m i n O c c u r s = " 0 " / >  
 < x s d : e l e m e n t   r e f = " n s 2 : D o w n l o a d s "   m i n O c c u r s = " 0 " / >  
 < x s d : e l e m e n t   r e f = " n s 2 : D S A T A c t i o n T a k e n "   m i n O c c u r s = " 0 " / >  
 < x s d : e l e m e n t   r e f = " n s 2 : A P E d i t o r "   m i n O c c u r s = " 0 " / >  
 < x s d : e l e m e n t   r e f = " n s 2 : E d i t o r i a l S t a t u s "   m i n O c c u r s = " 0 " / >  
 < x s d : e l e m e n t   r e f = " n s 2 : E d i t o r i a l T a g s "   m i n O c c u r s = " 0 " / >  
 < x s d : e l e m e n t   r e f = " n s 2 : T P E x e c u t a b l e "   m i n O c c u r s = " 0 " / >  
 < x s d : e l e m e n t   r e f = " n s 2 : F e a t u r e T a g s T a x H T F i e l d 0 "   m i n O c c u r s = " 0 " / >  
 < x s d : e l e m e n t   r e f = " n s 2 : T P F r i e n d l y N a m e "   m i n O c c u r s = " 0 " / >  
 < x s d : e l e m e n t   r e f = " n s 2 : F r i e n d l y T i t l e "   m i n O c c u r s = " 0 " / >  
 < x s d : e l e m e n t   r e f = " n s 2 : P r i m a r y I m a g e G e n "   m i n O c c u r s = " 0 " / >  
 < x s d : e l e m e n t   r e f = " n s 2 : H a n d o f f T o M S D N "   m i n O c c u r s = " 0 " / >  
 < x s d : e l e m e n t   r e f = " n s 2 : I n P r o j e c t L i s t L o o k u p "   m i n O c c u r s = " 0 " / >  
 < x s d : e l e m e n t   r e f = " n s 2 : T P I n s t a l l L o c a t i o n "   m i n O c c u r s = " 0 " / >  
 < x s d : e l e m e n t   r e f = " n s 2 : I n t e r n a l T a g s T a x H T F i e l d 0 "   m i n O c c u r s = " 0 " / >  
 < x s d : e l e m e n t   r e f = " n s 2 : I n t l L a n g R e v i e w "   m i n O c c u r s = " 0 " / >  
 < x s d : e l e m e n t   r e f = " n s 2 : I n t l L a n g R e v i e w e r "   m i n O c c u r s = " 0 " / >  
 < x s d : e l e m e n t   r e f = " n s 2 : M a r k e t S p e c i f i c "   m i n O c c u r s = " 0 " / >  
 < x s d : e l e m e n t   r e f = " n s 2 : L a s t C o m p l e t e V e r s i o n L o o k u p "   m i n O c c u r s = " 0 " / >  
 < x s d : e l e m e n t   r e f = " n s 2 : L a s t H a n d O f f "   m i n O c c u r s = " 0 " / >  
 < x s d : e l e m e n t   r e f = " n s 2 : L a s t M o d i f i e d D a t e T i m e "   m i n O c c u r s = " 0 " / >  
 < x s d : e l e m e n t   r e f = " n s 2 : L a s t P r e v i e w E r r o r L o o k u p "   m i n O c c u r s = " 0 " / >  
 < x s d : e l e m e n t   r e f = " n s 2 : L a s t P r e v i e w R e s u l t L o o k u p "   m i n O c c u r s = " 0 " / >  
 < x s d : e l e m e n t   r e f = " n s 2 : L a s t P r e v i e w A t t e m p t D a t e L o o k u p "   m i n O c c u r s = " 0 " / >  
 < x s d : e l e m e n t   r e f = " n s 2 : L a s t P r e v i e w e d B y L o o k u p "   m i n O c c u r s = " 0 " / >  
 < x s d : e l e m e n t   r e f = " n s 2 : L a s t P r e v i e w T i m e L o o k u p "   m i n O c c u r s = " 0 " / >  
 < x s d : e l e m e n t   r e f = " n s 2 : L a s t P r e v i e w V e r s i o n L o o k u p "   m i n O c c u r s = " 0 " / >  
 < x s d : e l e m e n t   r e f = " n s 2 : L a s t P u b l i s h E r r o r L o o k u p "   m i n O c c u r s = " 0 " / >  
 < x s d : e l e m e n t   r e f = " n s 2 : L a s t P u b l i s h R e s u l t L o o k u p "   m i n O c c u r s = " 0 " / >  
 < x s d : e l e m e n t   r e f = " n s 2 : L a s t P u b l i s h A t t e m p t D a t e L o o k u p "   m i n O c c u r s = " 0 " / >  
 < x s d : e l e m e n t   r e f = " n s 2 : L a s t P u b l i s h e d B y L o o k u p "   m i n O c c u r s = " 0 " / >  
 < x s d : e l e m e n t   r e f = " n s 2 : L a s t P u b l i s h T i m e L o o k u p "   m i n O c c u r s = " 0 " / >  
 < x s d : e l e m e n t   r e f = " n s 2 : L a s t P u b l i s h V e r s i o n L o o k u p "   m i n O c c u r s = " 0 " / >  
 < x s d : e l e m e n t   r e f = " n s 2 : T P L a u n c h H e l p L i n k T y p e "   m i n O c c u r s = " 0 " / >  
 < x s d : e l e m e n t   r e f = " n s 2 : L e g a c y D a t a "   m i n O c c u r s = " 0 " / >  
 < x s d : e l e m e n t   r e f = " n s 2 : T P L a u n c h H e l p L i n k "   m i n O c c u r s = " 0 " / >  
 < x s d : e l e m e n t   r e f = " n s 2 : L o c C o m m e n t s "   m i n O c c u r s = " 0 " / >  
 < x s d : e l e m e n t   r e f = " n s 2 : L o c L a s t L o c A t t e m p t V e r s i o n L o o k u p "   m i n O c c u r s = " 0 " / >  
 < x s d : e l e m e n t   r e f = " n s 2 : L o c L a s t L o c A t t e m p t V e r s i o n T y p e L o o k u p "   m i n O c c u r s = " 0 " / >  
 < x s d : e l e m e n t   r e f = " n s 2 : L o c M a n u a l T e s t R e q u i r e d "   m i n O c c u r s = " 0 " / >  
 < x s d : e l e m e n t   r e f = " n s 2 : L o c M a r k e t G r o u p T i e r s 2 "   m i n O c c u r s = " 0 " / >  
 < x s d : e l e m e n t   r e f = " n s 2 : L o c N e w P u b l i s h e d V e r s i o n L o o k u p "   m i n O c c u r s = " 0 " / >  
 < x s d : e l e m e n t   r e f = " n s 2 : L o c O v e r a l l H a n d b a c k S t a t u s L o o k u p "   m i n O c c u r s = " 0 " / >  
 < x s d : e l e m e n t   r e f = " n s 2 : L o c O v e r a l l L o c S t a t u s L o o k u p "   m i n O c c u r s = " 0 " / >  
 < x s d : e l e m e n t   r e f = " n s 2 : L o c O v e r a l l P r e v i e w S t a t u s L o o k u p "   m i n O c c u r s = " 0 " / >  
 < x s d : e l e m e n t   r e f = " n s 2 : L o c O v e r a l l P u b l i s h S t a t u s L o o k u p "   m i n O c c u r s = " 0 " / >  
 < x s d : e l e m e n t   r e f = " n s 2 : I n t l L o c P r i o r i t y "   m i n O c c u r s = " 0 " / >  
 < x s d : e l e m e n t   r e f = " n s 2 : L o c P r o c e s s e d F o r H a n d o f f s L o o k u p "   m i n O c c u r s = " 0 " / >  
 < x s d : e l e m e n t   r e f = " n s 2 : L o c P r o c e s s e d F o r M a r k e t s L o o k u p "   m i n O c c u r s = " 0 " / >  
 < x s d : e l e m e n t   r e f = " n s 2 : L o c P u b l i s h e d D e p e n d e n t A s s e t s L o o k u p "   m i n O c c u r s = " 0 " / >  
 < x s d : e l e m e n t   r e f = " n s 2 : L o c P u b l i s h e d L i n k e d A s s e t s L o o k u p "   m i n O c c u r s = " 0 " / >  
 < x s d : e l e m e n t   r e f = " n s 2 : L o c R e c o m m e n d e d H a n d o f f "   m i n O c c u r s = " 0 " / >  
 < x s d : e l e m e n t   r e f = " n s 2 : L o c a l i z a t i o n T a g s T a x H T F i e l d 0 "   m i n O c c u r s = " 0 " / >  
 < x s d : e l e m e n t   r e f = " n s 2 : M a c h i n e T r a n s l a t e d "   m i n O c c u r s = " 0 " / >  
 < x s d : e l e m e n t   r e f = " n s 2 : M a n a g e r "   m i n O c c u r s = " 0 " / >  
 < x s d : e l e m e n t   r e f = " n s 2 : M a r k e t s "   m i n O c c u r s = " 0 " / >  
 < x s d : e l e m e n t   r e f = " n s 2 : M i l e s t o n e "   m i n O c c u r s = " 0 " / >  
 < x s d : e l e m e n t   r e f = " n s 2 : T P N a m e s p a c e "   m i n O c c u r s = " 0 " / >  
 < x s d : e l e m e n t   r e f = " n s 2 : N u m e r i c I d "   m i n O c c u r s = " 0 " / >  
 < x s d : e l e m e n t   r e f = " n s 2 : N u m O f R a t i n g s L o o k u p "   m i n O c c u r s = " 0 " / >  
 < x s d : e l e m e n t   r e f = " n s 2 : O O C a c h e I d "   m i n O c c u r s = " 0 " / >  
 < x s d : e l e m e n t   r e f = " n s 2 : O p e n T e m p l a t e "   m i n O c c u r s = " 0 " / >  
 < x s d : e l e m e n t   r e f = " n s 2 : O r i g i n A s s e t "   m i n O c c u r s = " 0 " / >  
 < x s d : e l e m e n t   r e f = " n s 2 : O r i g i n a l R e l e a s e "   m i n O c c u r s = " 0 " / >  
 < x s d : e l e m e n t   r e f = " n s 2 : O r i g i n a l S o u r c e M a r k e t "   m i n O c c u r s = " 0 " / >  
 < x s d : e l e m e n t   r e f = " n s 2 : O u t p u t C a c h i n g O n "   m i n O c c u r s = " 0 " / >  
 < x s d : e l e m e n t   r e f = " n s 2 : P a r e n t A s s e t I d "   m i n O c c u r s = " 0 " / >  
 < x s d : e l e m e n t   r e f = " n s 2 : P l a n n e d P u b D a t e "   m i n O c c u r s = " 0 " / >  
 < x s d : e l e m e n t   r e f = " n s 2 : P o l i c h e c k W o r d s "   m i n O c c u r s = " 0 " / >  
 < x s d : e l e m e n t   r e f = " n s 2 : B u s i n e s s G r o u p "   m i n O c c u r s = " 0 " / >  
 < x s d : e l e m e n t   r e f = " n s 2 : U A P r o j e c t e d T o t a l W o r d s "   m i n O c c u r s = " 0 " / >  
 < x s d : e l e m e n t   r e f = " n s 2 : P r o v i d e r "   m i n O c c u r s = " 0 " / >  
 < x s d : e l e m e n t   r e f = " n s 2 : P r o v i d e r s "   m i n O c c u r s = " 0 " / >  
 < x s d : e l e m e n t   r e f = " n s 2 : P u b l i s h S t a t u s L o o k u p "   m i n O c c u r s = " 0 " / >  
 < x s d : e l e m e n t   r e f = " n s 2 : P u b l i s h T a r g e t s "   m i n O c c u r s = " 0 " / >  
 < x s d : e l e m e n t   r e f = " n s 2 : R e c o m m e n d a t i o n s M o d i f i e r "   m i n O c c u r s = " 0 " / >  
 < x s d : e l e m e n t   r e f = " n s 2 : A r t S a m p l e D o c s "   m i n O c c u r s = " 0 " / >  
 < x s d : e l e m e n t   r e f = " n s 2 : S c e n a r i o T a g s T a x H T F i e l d 0 "   m i n O c c u r s = " 0 " / >  
 < x s d : e l e m e n t   r e f = " n s 2 : S h o w I n "   m i n O c c u r s = " 0 " / >  
 < x s d : e l e m e n t   r e f = " n s 2 : S o u r c e T i t l e "   m i n O c c u r s = " 0 " / >  
 < x s d : e l e m e n t   r e f = " n s 2 : C S X S u b m i s s i o n D a t e "   m i n O c c u r s = " 0 " / >  
 < x s d : e l e m e n t   r e f = " n s 2 : S u b m i t t e r I d "   m i n O c c u r s = " 0 " / >  
 < x s d : e l e m e n t   r e f = " n s 2 : T a x C a t c h A l l "   m i n O c c u r s = " 0 " / >  
 < x s d : e l e m e n t   r e f = " n s 2 : T a x C a t c h A l l L a b e l "   m i n O c c u r s = " 0 " / >  
 < x s d : e l e m e n t   r e f = " n s 2 : T e m p l a t e S t a t u s "   m i n O c c u r s = " 0 " / >  
 < x s d : e l e m e n t   r e f = " n s 2 : T e m p l a t e T e m p l a t e T y p e "   m i n O c c u r s = " 0 " / >  
 < x s d : e l e m e n t   r e f = " n s 2 : T h u m b n a i l A s s e t I d "   m i n O c c u r s = " 0 " / >  
 < x s d : e l e m e n t   r e f = " n s 2 : T i m e s C l o n e d "   m i n O c c u r s = " 0 " / >  
 < x s d : e l e m e n t   r e f = " n s 2 : T r u s t L e v e l "   m i n O c c u r s = " 0 " / >  
 < x s d : e l e m e n t   r e f = " n s 2 : U A L o c C o m m e n t s "   m i n O c c u r s = " 0 " / >  
 < x s d : e l e m e n t   r e f = " n s 2 : U A L o c R e c o m m e n d a t i o n "   m i n O c c u r s = " 0 " / >  
 < x s d : e l e m e n t   r e f = " n s 2 : U A N o t e s "   m i n O c c u r s = " 0 " / >  
 < x s d : e l e m e n t   r e f = " n s 2 : T P A p p V e r s i o n "   m i n O c c u r s = " 0 " / >  
 < x s d : e l e m e n t   r e f = " n s 2 : V o t e C o u n t "   m i n O c c u r s = " 0 " / >  
 < x s d : e l e m e n t   r e f = " n s 3 : D e s c r i p t i o n 0 "   m i n O c c u r s = " 0 " / >  
 < x s d : e l e m e n t   r e f = " n s 3 : C o m p o n e n t 0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9 0 5 c 3 8 8 8 - 6 2 8 5 - 4 5 d 0 - b d 7 6 - 6 0 a 9 a c 2 d 7 3 8 c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A c q u i r e d F r o m "   m a : i n d e x = " 1 "   n i l l a b l e = " t r u e "   m a : d i s p l a y N a m e = " A c q u i r e d   F r o m "   m a : d e f a u l t = " I n t e r n a l   M S "   m a : i n t e r n a l N a m e = " A c q u i r e d F r o m "   m a : r e a d O n l y = " f a l s e " >  
 < x s d : s i m p l e T y p e >  
 < x s d : r e s t r i c t i o n   b a s e = " d m s : C h o i c e " >  
 < x s d : e n u m e r a t i o n   v a l u e = " I n t e r n a l   M S " / >  
 < x s d : e n u m e r a t i o n   v a l u e = " C o m m u n i t y " / >  
 < x s d : e n u m e r a t i o n   v a l u e = " M V P " / >  
 < x s d : e n u m e r a t i o n   v a l u e = " P u b l i s h e r " / >  
 < x s d : e n u m e r a t i o n   v a l u e = " P a r t n e r " / >  
 < x s d : e n u m e r a t i o n   v a l u e = " N o n e " / >  
 < / x s d : r e s t r i c t i o n >  
 < / x s d : s i m p l e T y p e >  
 < / x s d : e l e m e n t >  
 < x s d : e l e m e n t   n a m e = " U A C u r r e n t W o r d s "   m a : i n d e x = " 2 "   n i l l a b l e = " t r u e "   m a : d i s p l a y N a m e = " A c t u a l   W o r d   C o u n t "   m a : d e f a u l t = " "   m a : i n t e r n a l N a m e = " U A C u r r e n t W o r d s "   m a : r e a d O n l y = " f a l s e " >  
 < x s d : s i m p l e T y p e >  
 < x s d : r e s t r i c t i o n   b a s e = " d m s : U n k n o w n " / >  
 < / x s d : s i m p l e T y p e >  
 < / x s d : e l e m e n t >  
 < x s d : e l e m e n t   n a m e = " T P A p p l i c a t i o n "   m a : i n d e x = " 3 "   n i l l a b l e = " t r u e "   m a : d i s p l a y N a m e = " A p p l i c a t i o n   t o   O p e n   T e m p l a t e   W i t h "   m a : d e f a u l t = " "   m a : i n t e r n a l N a m e = " T P A p p l i c a t i o n " >  
 < x s d : s i m p l e T y p e >  
 < x s d : r e s t r i c t i o n   b a s e = " d m s : T e x t " / >  
 < / x s d : s i m p l e T y p e >  
 < / x s d : e l e m e n t >  
 < x s d : e l e m e n t   n a m e = " A p p r o v a l L o g "   m a : i n d e x = " 4 "   n i l l a b l e = " t r u e "   m a : d i s p l a y N a m e = " A p p r o v a l   L o g "   m a : d e f a u l t = " "   m a : h i d d e n = " t r u e "   m a : i n t e r n a l N a m e = " A p p r o v a l L o g "   m a : r e a d O n l y = " f a l s e " >  
 < x s d : s i m p l e T y p e >  
 < x s d : r e s t r i c t i o n   b a s e = " d m s : N o t e " / >  
 < / x s d : s i m p l e T y p e >  
 < / x s d : e l e m e n t >  
 < x s d : e l e m e n t   n a m e = " A p p r o v a l S t a t u s "   m a : i n d e x = " 5 "   n i l l a b l e = " t r u e "   m a : d i s p l a y N a m e = " A p p r o v a l   S t a t u s "   m a : d e f a u l t = " I n P r o g r e s s "   m a : i n t e r n a l N a m e = " A p p r o v a l S t a t u s "   m a : r e a d O n l y = " f a l s e " >  
 < x s d : s i m p l e T y p e >  
 < x s d : r e s t r i c t i o n   b a s e = " d m s : C h o i c e " >  
 < x s d : e n u m e r a t i o n   v a l u e = " I n P r o g r e s s " / >  
 < x s d : e n u m e r a t i o n   v a l u e = " R e j e c t e d " / >  
 < x s d : e n u m e r a t i o n   v a l u e = " Q u e s t i o n a b l e " / >  
 < x s d : e n u m e r a t i o n   v a l u e = " A p p r o v e d A u t o m a t i c " / >  
 < x s d : e n u m e r a t i o n   v a l u e = " A p p r o v e d M a n u a l " / >  
 < x s d : e n u m e r a t i o n   v a l u e = " O n   H o l d " / >  
 < x s d : e n u m e r a t i o n   v a l u e = " N e e d s   R e v i e w " / >  
 < x s d : e n u m e r a t i o n   v a l u e = " A   V i o l a t i o n " / >  
 < x s d : e n u m e r a t i o n   v a l u e = " U n p u b l i s h e d   V i o l a t i o n " / >  
 < / x s d : r e s t r i c t i o n >  
 < / x s d : s i m p l e T y p e >  
 < / x s d : e l e m e n t >  
 < x s d : e l e m e n t   n a m e = " A s s e t S t a r t "   m a : i n d e x = " 6 "   n i l l a b l e = " t r u e "   m a : d i s p l a y N a m e = " A s s e t   B e g i n   D a t e "   m a : d e f a u l t = " [ T o d a y ] "   m a : i n t e r n a l N a m e = " A s s e t S t a r t "   m a : r e a d O n l y = " f a l s e " >  
 < x s d : s i m p l e T y p e >  
 < x s d : r e s t r i c t i o n   b a s e = " d m s : D a t e T i m e " / >  
 < / x s d : s i m p l e T y p e >  
 < / x s d : e l e m e n t >  
 < x s d : e l e m e n t   n a m e = " A s s e t E x p i r e "   m a : i n d e x = " 7 "   n i l l a b l e = " t r u e "   m a : d i s p l a y N a m e = " A s s e t   E n d   D a t e "   m a : d e f a u l t = " 2 0 2 9 - 0 1 - 0 1 T 0 0 : 0 0 : 0 0 Z "   m a : i n t e r n a l N a m e = " A s s e t E x p i r e "   m a : r e a d O n l y = " f a l s e " >  
 < x s d : s i m p l e T y p e >  
 < x s d : r e s t r i c t i o n   b a s e = " d m s : D a t e T i m e " / >  
 < / x s d : s i m p l e T y p e >  
 < / x s d : e l e m e n t >  
 < x s d : e l e m e n t   n a m e = " A s s e t I d "   m a : i n d e x = " 8 "   n i l l a b l e = " t r u e "   m a : d i s p l a y N a m e = " A s s e t   I D "   m a : d e f a u l t = " "   m a : i n d e x e d = " t r u e "   m a : i n t e r n a l N a m e = " A s s e t I d "   m a : r e a d O n l y = " f a l s e " >  
 < x s d : s i m p l e T y p e >  
 < x s d : r e s t r i c t i o n   b a s e = " d m s : T e x t " >  
 < x s d : m a x L e n g t h   v a l u e = " 2 5 5 " / >  
 < / x s d : r e s t r i c t i o n >  
 < / x s d : s i m p l e T y p e >  
 < / x s d : e l e m e n t >  
 < x s d : e l e m e n t   n a m e = " I s S e a r c h a b l e "   m a : i n d e x = " 9 "   n i l l a b l e = " t r u e "   m a : d i s p l a y N a m e = " A s s e t   S e a r c h a b l e ? "   m a : d e f a u l t = " t r u e "   m a : i n t e r n a l N a m e = " I s S e a r c h a b l e "   m a : r e a d O n l y = " f a l s e " >  
 < x s d : s i m p l e T y p e >  
 < x s d : r e s t r i c t i o n   b a s e = " d m s : B o o l e a n " / >  
 < / x s d : s i m p l e T y p e >  
 < / x s d : e l e m e n t >  
 < x s d : e l e m e n t   n a m e = " A s s e t T y p e "   m a : i n d e x = " 1 0 "   n i l l a b l e = " t r u e "   m a : d i s p l a y N a m e = " A s s e t   T y p e "   m a : d e f a u l t = " "   m a : i n t e r n a l N a m e = " A s s e t T y p e "   m a : r e a d O n l y = " f a l s e " >  
 < x s d : s i m p l e T y p e >  
 < x s d : r e s t r i c t i o n   b a s e = " d m s : U n k n o w n " / >  
 < / x s d : s i m p l e T y p e >  
 < / x s d : e l e m e n t >  
 < x s d : e l e m e n t   n a m e = " A P A u t h o r "   m a : i n d e x = " 1 1 "   n i l l a b l e = " t r u e "   m a : d i s p l a y N a m e = " A u t h o r "   m a : d e f a u l t = " "   m a : l i s t = " U s e r I n f o "   m a : i n t e r n a l N a m e = " A P A u t h o r "   m a : r e a d O n l y = " f a l s e " >  
 < x s d : c o m p l e x T y p e >  
 < x s d : c o m p l e x C o n t e n t >  
 < x s d : e x t e n s i o n   b a s e = " d m s : U s e r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A v e r a g e R a t i n g "   m a : i n d e x = " 1 2 "   n i l l a b l e = " t r u e "   m a : d i s p l a y N a m e = " A v e r a g e   R a t i n g "   m a : i n t e r n a l N a m e = " A v e r a g e R a t i n g "   m a : r e a d O n l y = " f a l s e " >  
 < x s d : s i m p l e T y p e >  
 < x s d : r e s t r i c t i o n   b a s e = " d m s : T e x t " / >  
 < / x s d : s i m p l e T y p e >  
 < / x s d : e l e m e n t >  
 < x s d : e l e m e n t   n a m e = " B l o c k P u b l i s h "   m a : i n d e x = " 1 3 "   n i l l a b l e = " t r u e "   m a : d i s p l a y N a m e = " B l o c k   f r o m   P u b l i s h i n g ? "   m a : d e f a u l t = " "   m a : i n t e r n a l N a m e = " B l o c k P u b l i s h "   m a : r e a d O n l y = " f a l s e " >  
 < x s d : s i m p l e T y p e >  
 < x s d : r e s t r i c t i o n   b a s e = " d m s : B o o l e a n " / >  
 < / x s d : s i m p l e T y p e >  
 < / x s d : e l e m e n t >  
 < x s d : e l e m e n t   n a m e = " B u g N u m b e r "   m a : i n d e x = " 1 4 "   n i l l a b l e = " t r u e "   m a : d i s p l a y N a m e = " B u g   N u m b e r "   m a : d e f a u l t = " "   m a : i n t e r n a l N a m e = " B u g N u m b e r "   m a : r e a d O n l y = " f a l s e " >  
 < x s d : s i m p l e T y p e >  
 < x s d : r e s t r i c t i o n   b a s e = " d m s : T e x t " / >  
 < / x s d : s i m p l e T y p e >  
 < / x s d : e l e m e n t >  
 < x s d : e l e m e n t   n a m e = " C a m p a i g n T a g s T a x H T F i e l d 0 "   m a : i n d e x = " 1 6 "   n i l l a b l e = " t r u e "   m a : t a x o n o m y = " t r u e "   m a : i n t e r n a l N a m e = " C a m p a i g n T a g s T a x H T F i e l d 0 "   m a : t a x o n o m y F i e l d N a m e = " C a m p a i g n T a g s "   m a : d i s p l a y N a m e = " C a m p a i g n s "   m a : r e a d O n l y = " f a l s e "   m a : d e f a u l t = " "   m a : f i e l d I d = " { 2 f d 5 2 a d 2 - 6 3 b 0 - 4 f 0 5 - b 7 a a - a 1 7 a 1 c 4 8 c a 4 5 } "   m a : t a x o n o m y M u l t i = " t r u e "   m a : s s p I d = " 8 f 7 9 7 5 3 a - 7 5 d 3 - 4 1 f 5 - 8 c a 3 - 4 0 b 8 4 3 9 4 1 b 4 f "   m a : t e r m S e t I d = " c a 0 e 5 0 d 4 - f a a 1 - 4 4 c e - 9 6 1 e - b b 1 4 4 1 c 6 0 e 6 6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T P C l i e n t V i e w e r "   m a : i n d e x = " 1 7 "   n i l l a b l e = " t r u e "   m a : d i s p l a y N a m e = " C l i e n t   V i e w e r "   m a : d e f a u l t = " "   m a : i n t e r n a l N a m e = " T P C l i e n t V i e w e r " >  
 < x s d : s i m p l e T y p e >  
 < x s d : r e s t r i c t i o n   b a s e = " d m s : T e x t " / >  
 < / x s d : s i m p l e T y p e >  
 < / x s d : e l e m e n t >  
 < x s d : e l e m e n t   n a m e = " C l i p A r t F i l e n a m e "   m a : i n d e x = " 1 8 "   n i l l a b l e = " t r u e "   m a : d i s p l a y N a m e = " C l i p   A r t   N a m e "   m a : d e f a u l t = " "   m a : i n t e r n a l N a m e = " C l i p A r t F i l e n a m e "   m a : r e a d O n l y = " f a l s e " >  
 < x s d : s i m p l e T y p e >  
 < x s d : r e s t r i c t i o n   b a s e = " d m s : T e x t " / >  
 < / x s d : s i m p l e T y p e >  
 < / x s d : e l e m e n t >  
 < x s d : e l e m e n t   n a m e = " T P C o m m a n d L i n e "   m a : i n d e x = " 1 9 "   n i l l a b l e = " t r u e "   m a : d i s p l a y N a m e = " C o m m a n d   L i n e "   m a : d e f a u l t = " "   m a : i n t e r n a l N a m e = " T P C o m m a n d L i n e " >  
 < x s d : s i m p l e T y p e >  
 < x s d : r e s t r i c t i o n   b a s e = " d m s : T e x t " / >  
 < / x s d : s i m p l e T y p e >  
 < / x s d : e l e m e n t >  
 < x s d : e l e m e n t   n a m e = " T P C o m p o n e n t "   m a : i n d e x = " 2 0 "   n i l l a b l e = " t r u e "   m a : d i s p l a y N a m e = " C o m p o n e n t "   m a : d e f a u l t = " "   m a : i n t e r n a l N a m e = " T P C o m p o n e n t " >  
 < x s d : s i m p l e T y p e >  
 < x s d : r e s t r i c t i o n   b a s e = " d m s : T e x t " / >  
 < / x s d : s i m p l e T y p e >  
 < / x s d : e l e m e n t >  
 < x s d : e l e m e n t   n a m e = " C o n t e n t I t e m "   m a : i n d e x = " 2 1 "   n i l l a b l e = " t r u e "   m a : d i s p l a y N a m e = " C o n t e n t   I t e m "   m a : d e f a u l t = " "   m a : h i d d e n = " t r u e "   m a : i n t e r n a l N a m e = " C o n t e n t I t e m "   m a : r e a d O n l y = " f a l s e " >  
 < x s d : s i m p l e T y p e >  
 < x s d : r e s t r i c t i o n   b a s e = " d m s : U n k n o w n " / >  
 < / x s d : s i m p l e T y p e >  
 < / x s d : e l e m e n t >  
 < x s d : e l e m e n t   n a m e = " C r a w l F o r D e p e n d e n c i e s "   m a : i n d e x = " 2 3 "   n i l l a b l e = " t r u e "   m a : d i s p l a y N a m e = " C r a w l   f o r   D e p e n d e n c i e s ? "   m a : d e f a u l t = " t r u e "   m a : i n t e r n a l N a m e = " C r a w l F o r D e p e n d e n c i e s "   m a : r e a d O n l y = " f a l s e " >  
 < x s d : s i m p l e T y p e >  
 < x s d : r e s t r i c t i o n   b a s e = " d m s : B o o l e a n " / >  
 < / x s d : s i m p l e T y p e >  
 < / x s d : e l e m e n t >  
 < x s d : e l e m e n t   n a m e = " C S X H a s h "   m a : i n d e x = " 2 6 "   n i l l a b l e = " t r u e "   m a : d i s p l a y N a m e = " C S X   H a s h "   m a : d e f a u l t = " "   m a : i n d e x e d = " t r u e "   m a : i n t e r n a l N a m e = " C S X H a s h "   m a : r e a d O n l y = " f a l s e " >  
 < x s d : s i m p l e T y p e >  
 < x s d : r e s t r i c t i o n   b a s e = " d m s : T e x t " / >  
 < / x s d : s i m p l e T y p e >  
 < / x s d : e l e m e n t >  
 < x s d : e l e m e n t   n a m e = " C S X S u b m i s s i o n M a r k e t "   m a : i n d e x = " 2 7 "   n i l l a b l e = " t r u e "   m a : d i s p l a y N a m e = " C S X   S u b m i s s i o n   M a r k e t "   m a : d e f a u l t = " "   m a : l i s t = " { 8 5 F C 5 A 5 8 - 2 8 5 1 - 4 2 7 E - 9 5 B 4 - A F A F 1 C 7 3 B A 4 D } "   m a : i n t e r n a l N a m e = " C S X S u b m i s s i o n M a r k e t "   m a : r e a d O n l y = " f a l s e "   m a : s h o w F i e l d = " M a r k e t N a m e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C S X U p d a t e "   m a : i n d e x = " 2 8 "   n i l l a b l e = " t r u e "   m a : d i s p l a y N a m e = " C S X   U p d a t e d ? "   m a : d e f a u l t = " f a l s e "   m a : i n t e r n a l N a m e = " C S X U p d a t e "   m a : r e a d O n l y = " f a l s e " >  
 < x s d : s i m p l e T y p e >  
 < x s d : r e s t r i c t i o n   b a s e = " d m s : B o o l e a n " / >  
 < / x s d : s i m p l e T y p e >  
 < / x s d : e l e m e n t >  
 < x s d : e l e m e n t   n a m e = " I n t l L a n g R e v i e w D a t e "   m a : i n d e x = " 2 9 "   n i l l a b l e = " t r u e "   m a : d i s p l a y N a m e = " D a t e   t o   C o m p l e t e   I n t l   Q A "   m a : d e f a u l t = " "   m a : i n t e r n a l N a m e = " I n t l L a n g R e v i e w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I s D e l e t e d "   m a : i n d e x = " 3 0 "   n i l l a b l e = " t r u e "   m a : d i s p l a y N a m e = " D e l e t e d ? "   m a : d e f a u l t = " "   m a : i n t e r n a l N a m e = " I s D e l e t e d "   m a : r e a d O n l y = " f a l s e " >  
 < x s d : s i m p l e T y p e >  
 < x s d : r e s t r i c t i o n   b a s e = " d m s : B o o l e a n " / >  
 < / x s d : s i m p l e T y p e >  
 < / x s d : e l e m e n t >  
 < x s d : e l e m e n t   n a m e = " A P D e s c r i p t i o n "   m a : i n d e x = " 3 1 "   n i l l a b l e = " t r u e "   m a : d i s p l a y N a m e = " D e s c r i p t i o n "   m a : d e f a u l t = " "   m a : i n t e r n a l N a m e = " A P D e s c r i p t i o n "   m a : r e a d O n l y = " f a l s e " >  
 < x s d : s i m p l e T y p e >  
 < x s d : r e s t r i c t i o n   b a s e = " d m s : N o t e " / >  
 < / x s d : s i m p l e T y p e >  
 < / x s d : e l e m e n t >  
 < x s d : e l e m e n t   n a m e = " D i r e c t S o u r c e M a r k e t "   m a : i n d e x = " 3 2 "   n i l l a b l e = " t r u e "   m a : d i s p l a y N a m e = " D i r e c t   S o u r c e   M a r k e t   G r o u p "   m a : d e f a u l t = " "   m a : i n t e r n a l N a m e = " D i r e c t S o u r c e M a r k e t "   m a : r e a d O n l y = " f a l s e " >  
 < x s d : s i m p l e T y p e >  
 < x s d : r e s t r i c t i o n   b a s e = " d m s : T e x t " / >  
 < / x s d : s i m p l e T y p e >  
 < / x s d : e l e m e n t >  
 < x s d : e l e m e n t   n a m e = " D o w n l o a d s "   m a : i n d e x = " 3 3 "   n i l l a b l e = " t r u e "   m a : d i s p l a y N a m e = " D o w n l o a d s "   m a : d e f a u l t = " 0 "   m a : h i d d e n = " t r u e "   m a : i n t e r n a l N a m e = " D o w n l o a d s "   m a : r e a d O n l y = " f a l s e " >  
 < x s d : s i m p l e T y p e >  
 < x s d : r e s t r i c t i o n   b a s e = " d m s : U n k n o w n " / >  
 < / x s d : s i m p l e T y p e >  
 < / x s d : e l e m e n t >  
 < x s d : e l e m e n t   n a m e = " D S A T A c t i o n T a k e n "   m a : i n d e x = " 3 4 "   n i l l a b l e = " t r u e "   m a : d i s p l a y N a m e = " D S A T   A c t i o n   T a k e n "   m a : d e f a u l t = " "   m a : i n t e r n a l N a m e = " D S A T A c t i o n T a k e n "   m a : r e a d O n l y = " f a l s e " >  
 < x s d : s i m p l e T y p e >  
 < x s d : r e s t r i c t i o n   b a s e = " d m s : C h o i c e " >  
 < x s d : e n u m e r a t i o n   v a l u e = " B e s t   B e t s " / >  
 < x s d : e n u m e r a t i o n   v a l u e = " E x p i r e " / >  
 < x s d : e n u m e r a t i o n   v a l u e = " H i d e " / >  
 < x s d : e n u m e r a t i o n   v a l u e = " N o n e " / >  
 < / x s d : r e s t r i c t i o n >  
 < / x s d : s i m p l e T y p e >  
 < / x s d : e l e m e n t >  
 < x s d : e l e m e n t   n a m e = " A P E d i t o r "   m a : i n d e x = " 3 5 "   n i l l a b l e = " t r u e "   m a : d i s p l a y N a m e = " E d i t o r "   m a : d e f a u l t = " "   m a : l i s t = " U s e r I n f o "   m a : i n t e r n a l N a m e = " A P E d i t o r "   m a : r e a d O n l y = " f a l s e " >  
 < x s d : c o m p l e x T y p e >  
 < x s d : c o m p l e x C o n t e n t >  
 < x s d : e x t e n s i o n   b a s e = " d m s : U s e r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E d i t o r i a l S t a t u s "   m a : i n d e x = " 3 6 "   n i l l a b l e = " t r u e "   m a : d i s p l a y N a m e = " E d i t o r i a l   S t a t u s "   m a : d e f a u l t = " "   m a : i n t e r n a l N a m e = " E d i t o r i a l S t a t u s "   m a : r e a d O n l y = " f a l s e " >  
 < x s d : s i m p l e T y p e >  
 < x s d : r e s t r i c t i o n   b a s e = " d m s : U n k n o w n " / >  
 < / x s d : s i m p l e T y p e >  
 < / x s d : e l e m e n t >  
 < x s d : e l e m e n t   n a m e = " E d i t o r i a l T a g s "   m a : i n d e x = " 3 7 "   n i l l a b l e = " t r u e "   m a : d i s p l a y N a m e = " E d i t o r i a l   T a g s "   m a : d e f a u l t = " "   m a : i n t e r n a l N a m e = " E d i t o r i a l T a g s " >  
 < x s d : s i m p l e T y p e >  
 < x s d : r e s t r i c t i o n   b a s e = " d m s : U n k n o w n " / >  
 < / x s d : s i m p l e T y p e >  
 < / x s d : e l e m e n t >  
 < x s d : e l e m e n t   n a m e = " T P E x e c u t a b l e "   m a : i n d e x = " 3 8 "   n i l l a b l e = " t r u e "   m a : d i s p l a y N a m e = " E x e c u t a b l e "   m a : d e f a u l t = " "   m a : i n t e r n a l N a m e = " T P E x e c u t a b l e " >  
 < x s d : s i m p l e T y p e >  
 < x s d : r e s t r i c t i o n   b a s e = " d m s : T e x t " / >  
 < / x s d : s i m p l e T y p e >  
 < / x s d : e l e m e n t >  
 < x s d : e l e m e n t   n a m e = " F e a t u r e T a g s T a x H T F i e l d 0 "   m a : i n d e x = " 4 0 "   n i l l a b l e = " t r u e "   m a : t a x o n o m y = " t r u e "   m a : i n t e r n a l N a m e = " F e a t u r e T a g s T a x H T F i e l d 0 "   m a : t a x o n o m y F i e l d N a m e = " F e a t u r e T a g s "   m a : d i s p l a y N a m e = " F e a t u r e s "   m a : r e a d O n l y = " f a l s e "   m a : d e f a u l t = " "   m a : f i e l d I d = " { d 4 0 2 8 2 4 c - d a 9 6 - 4 9 8 1 - b 5 9 8 - d f 7 3 4 a a c b c 3 e } "   m a : t a x o n o m y M u l t i = " t r u e "   m a : s s p I d = " 8 f 7 9 7 5 3 a - 7 5 d 3 - 4 1 f 5 - 8 c a 3 - 4 0 b 8 4 3 9 4 1 b 4 f "   m a : t e r m S e t I d = " f 1 a b 6 8 4 5 - 9 6 7 d - 4 8 5 4 - a 0 b a - 4 e c 0 7 f 0 f 8 1 1 3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T P F r i e n d l y N a m e "   m a : i n d e x = " 4 1 "   n i l l a b l e = " t r u e "   m a : d i s p l a y N a m e = " F r i e n d l y   N a m e "   m a : d e f a u l t = " "   m a : i n t e r n a l N a m e = " T P F r i e n d l y N a m e " >  
 < x s d : s i m p l e T y p e >  
 < x s d : r e s t r i c t i o n   b a s e = " d m s : T e x t " / >  
 < / x s d : s i m p l e T y p e >  
 < / x s d : e l e m e n t >  
 < x s d : e l e m e n t   n a m e = " F r i e n d l y T i t l e "   m a : i n d e x = " 4 2 "   n i l l a b l e = " t r u e "   m a : d i s p l a y N a m e = " F r i e n d l y   T i t l e "   m a : d e f a u l t = " "   m a : d e s c r i p t i o n = " S h o r t e r   t i t l e   t o   b e   u s e d   w h e n   d i s p l a y i n g   s e a r c h   r e s u l t s "   m a : i n t e r n a l N a m e = " F r i e n d l y T i t l e "   m a : r e a d O n l y = " f a l s e " >  
 < x s d : s i m p l e T y p e >  
 < x s d : r e s t r i c t i o n   b a s e = " d m s : T e x t " / >  
 < / x s d : s i m p l e T y p e >  
 < / x s d : e l e m e n t >  
 < x s d : e l e m e n t   n a m e = " P r i m a r y I m a g e G e n "   m a : i n d e x = " 4 3 "   n i l l a b l e = " t r u e "   m a : d i s p l a y N a m e = " G e n e r a t e   I m a g e s ? "   m a : d e f a u l t = " t r u e "   m a : i n t e r n a l N a m e = " P r i m a r y I m a g e G e n " >  
 < x s d : s i m p l e T y p e >  
 < x s d : r e s t r i c t i o n   b a s e = " d m s : B o o l e a n " / >  
 < / x s d : s i m p l e T y p e >  
 < / x s d : e l e m e n t >  
 < x s d : e l e m e n t   n a m e = " H a n d o f f T o M S D N "   m a : i n d e x = " 4 4 "   n i l l a b l e = " t r u e "   m a : d i s p l a y N a m e = " H a n d o f f   T o   M S D N   D a t e "   m a : d e f a u l t = " "   m a : i n t e r n a l N a m e = " H a n d o f f T o M S D N "   m a : r e a d O n l y = " f a l s e " >  
 < x s d : s i m p l e T y p e >  
 < x s d : r e s t r i c t i o n   b a s e = " d m s : D a t e T i m e " / >  
 < / x s d : s i m p l e T y p e >  
 < / x s d : e l e m e n t >  
 < x s d : e l e m e n t   n a m e = " I n P r o j e c t L i s t L o o k u p "   m a : i n d e x = " 4 5 "   n i l l a b l e = " t r u e "   m a : d i s p l a y N a m e = " I n P r o j e c t L i s t L o o k u p "   m a : l i s t = " { 7 F 9 4 8 D 4 D - A 5 7 E - 4 E 3 F - 8 7 E 9 - 0 A B E 9 F 2 D 7 4 8 E } "   m a : i n t e r n a l N a m e = " I n P r o j e c t L i s t L o o k u p "   m a : r e a d O n l y = " t r u e "   m a : s h o w F i e l d = " I n P r o j e c t L i s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P I n s t a l l L o c a t i o n "   m a : i n d e x = " 4 6 "   n i l l a b l e = " t r u e "   m a : d i s p l a y N a m e = " I n s t a l l   L o c a t i o n "   m a : d e f a u l t = " "   m a : i n t e r n a l N a m e = " T P I n s t a l l L o c a t i o n " >  
 < x s d : s i m p l e T y p e >  
 < x s d : r e s t r i c t i o n   b a s e = " d m s : T e x t " / >  
 < / x s d : s i m p l e T y p e >  
 < / x s d : e l e m e n t >  
 < x s d : e l e m e n t   n a m e = " I n t e r n a l T a g s T a x H T F i e l d 0 "   m a : i n d e x = " 4 8 "   n i l l a b l e = " t r u e "   m a : t a x o n o m y = " t r u e "   m a : i n t e r n a l N a m e = " I n t e r n a l T a g s T a x H T F i e l d 0 "   m a : t a x o n o m y F i e l d N a m e = " I n t e r n a l T a g s "   m a : d i s p l a y N a m e = " I n t e r n a l   T a g s "   m a : r e a d O n l y = " f a l s e "   m a : d e f a u l t = " "   m a : f i e l d I d = " { b 8 e e e 2 a 3 - 2 d 4 f - 4 b 1 2 - b 2 2 9 - 9 e 6 6 7 c 3 7 1 7 1 8 } "   m a : t a x o n o m y M u l t i = " t r u e "   m a : s s p I d = " 8 f 7 9 7 5 3 a - 7 5 d 3 - 4 1 f 5 - 8 c a 3 - 4 0 b 8 4 3 9 4 1 b 4 f "   m a : t e r m S e t I d = " 8 2 b 6 6 3 9 e - f 7 f c - 4 c 1 8 - a d 2 d - 0 0 3 a 6 e 7 0 7 7 6 5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I n t l L a n g R e v i e w "   m a : i n d e x = " 4 9 "   n i l l a b l e = " t r u e "   m a : d i s p l a y N a m e = " I n t l   L a n g   Q A   R e v i e w   R e q u i r e d ? "   m a : d e f a u l t = " "   m a : i n t e r n a l N a m e = " I n t l L a n g R e v i e w "   m a : r e a d O n l y = " f a l s e " >  
 < x s d : s i m p l e T y p e >  
 < x s d : r e s t r i c t i o n   b a s e = " d m s : B o o l e a n " / >  
 < / x s d : s i m p l e T y p e >  
 < / x s d : e l e m e n t >  
 < x s d : e l e m e n t   n a m e = " I n t l L a n g R e v i e w e r "   m a : i n d e x = " 5 0 "   n i l l a b l e = " t r u e "   m a : d i s p l a y N a m e = " I n t l   L a n g   Q A   R e v i e w e r "   m a : d e f a u l t = " "   m a : i n t e r n a l N a m e = " I n t l L a n g R e v i e w e r "   m a : r e a d O n l y = " f a l s e " >  
 < x s d : s i m p l e T y p e >  
 < x s d : r e s t r i c t i o n   b a s e = " d m s : T e x t " / >  
 < / x s d : s i m p l e T y p e >  
 < / x s d : e l e m e n t >  
 < x s d : e l e m e n t   n a m e = " M a r k e t S p e c i f i c "   m a : i n d e x = " 5 1 "   n i l l a b l e = " t r u e "   m a : d i s p l a y N a m e = " I s   M a r k e t   S p e c i f i c ? "   m a : d e f a u l t = " "   m a : i n t e r n a l N a m e = " M a r k e t S p e c i f i c "   m a : r e a d O n l y = " f a l s e " >  
 < x s d : s i m p l e T y p e >  
 < x s d : r e s t r i c t i o n   b a s e = " d m s : B o o l e a n " / >  
 < / x s d : s i m p l e T y p e >  
 < / x s d : e l e m e n t >  
 < x s d : e l e m e n t   n a m e = " L a s t C o m p l e t e V e r s i o n L o o k u p "   m a : i n d e x = " 5 2 "   n i l l a b l e = " t r u e "   m a : d i s p l a y N a m e = " L a s t   C o m p l e t e   V e r s i o n   L o o k u p "   m a : d e f a u l t = " "   m a : l i s t = " { 7 F 9 4 8 D 4 D - A 5 7 E - 4 E 3 F - 8 7 E 9 - 0 A B E 9 F 2 D 7 4 8 E } "   m a : i n t e r n a l N a m e = " L a s t C o m p l e t e V e r s i o n L o o k u p "   m a : r e a d O n l y = " t r u e "   m a : s h o w F i e l d = " L a s t C o m p l e t e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H a n d O f f "   m a : i n d e x = " 5 3 "   n i l l a b l e = " t r u e "   m a : d i s p l a y N a m e = " L a s t   H a n d - o f f "   m a : d e f a u l t = " "   m a : i n t e r n a l N a m e = " L a s t H a n d O f f "   m a : r e a d O n l y = " f a l s e " >  
 < x s d : s i m p l e T y p e >  
 < x s d : r e s t r i c t i o n   b a s e = " d m s : D a t e T i m e " / >  
 < / x s d : s i m p l e T y p e >  
 < / x s d : e l e m e n t >  
 < x s d : e l e m e n t   n a m e = " L a s t M o d i f i e d D a t e T i m e "   m a : i n d e x = " 5 4 "   n i l l a b l e = " t r u e "   m a : d i s p l a y N a m e = " L a s t   M o d i f i e d   D a t e "   m a : d e f a u l t = " "   m a : i n t e r n a l N a m e = " L a s t M o d i f i e d D a t e T i m e "   m a : r e a d O n l y = " f a l s e " >  
 < x s d : s i m p l e T y p e >  
 < x s d : r e s t r i c t i o n   b a s e = " d m s : D a t e T i m e " / >  
 < / x s d : s i m p l e T y p e >  
 < / x s d : e l e m e n t >  
 < x s d : e l e m e n t   n a m e = " L a s t P r e v i e w E r r o r L o o k u p "   m a : i n d e x = " 5 5 "   n i l l a b l e = " t r u e "   m a : d i s p l a y N a m e = " L a s t   P r e v i e w   A t t e m p t   E r r o r "   m a : d e f a u l t = " "   m a : l i s t = " { 7 F 9 4 8 D 4 D - A 5 7 E - 4 E 3 F - 8 7 E 9 - 0 A B E 9 F 2 D 7 4 8 E } "   m a : i n t e r n a l N a m e = " L a s t P r e v i e w E r r o r L o o k u p "   m a : r e a d O n l y = " t r u e "   m a : s h o w F i e l d = " L a s t P r e v i e w E r r o r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R e s u l t L o o k u p "   m a : i n d e x = " 5 6 "   n i l l a b l e = " t r u e "   m a : d i s p l a y N a m e = " L a s t   P r e v i e w   A t t e m p t   R e s u l t "   m a : d e f a u l t = " "   m a : l i s t = " { 7 F 9 4 8 D 4 D - A 5 7 E - 4 E 3 F - 8 7 E 9 - 0 A B E 9 F 2 D 7 4 8 E } "   m a : i n t e r n a l N a m e = " L a s t P r e v i e w R e s u l t L o o k u p "   m a : r e a d O n l y = " t r u e "   m a : s h o w F i e l d = " L a s t P r e v i e w R e s u l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A t t e m p t D a t e L o o k u p "   m a : i n d e x = " 5 7 "   n i l l a b l e = " t r u e "   m a : d i s p l a y N a m e = " L a s t   P r e v i e w   A t t e m p t e d   O n "   m a : d e f a u l t = " "   m a : l i s t = " { 7 F 9 4 8 D 4 D - A 5 7 E - 4 E 3 F - 8 7 E 9 - 0 A B E 9 F 2 D 7 4 8 E } "   m a : i n t e r n a l N a m e = " L a s t P r e v i e w A t t e m p t D a t e L o o k u p "   m a : r e a d O n l y = " t r u e "   m a : s h o w F i e l d = " L a s t P r e v i e w A t t e m p t D a t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e d B y L o o k u p "   m a : i n d e x = " 5 8 "   n i l l a b l e = " t r u e "   m a : d i s p l a y N a m e = " L a s t   P r e v i e w e d   B y "   m a : d e f a u l t = " "   m a : l i s t = " { 7 F 9 4 8 D 4 D - A 5 7 E - 4 E 3 F - 8 7 E 9 - 0 A B E 9 F 2 D 7 4 8 E } "   m a : i n t e r n a l N a m e = " L a s t P r e v i e w e d B y L o o k u p "   m a : r e a d O n l y = " t r u e "   m a : s h o w F i e l d = " L a s t P r e v i e w e d B y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T i m e L o o k u p "   m a : i n d e x = " 5 9 "   n i l l a b l e = " t r u e "   m a : d i s p l a y N a m e = " L a s t   P r e v i e w e d   D a t e "   m a : d e f a u l t = " "   m a : l i s t = " { 7 F 9 4 8 D 4 D - A 5 7 E - 4 E 3 F - 8 7 E 9 - 0 A B E 9 F 2 D 7 4 8 E } "   m a : i n t e r n a l N a m e = " L a s t P r e v i e w T i m e L o o k u p "   m a : r e a d O n l y = " t r u e "   m a : s h o w F i e l d = " L a s t P r e v i e w T i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V e r s i o n L o o k u p "   m a : i n d e x = " 6 0 "   n i l l a b l e = " t r u e "   m a : d i s p l a y N a m e = " L a s t   P r e v i e w e d   V e r s i o n "   m a : d e f a u l t = " "   m a : l i s t = " { 7 F 9 4 8 D 4 D - A 5 7 E - 4 E 3 F - 8 7 E 9 - 0 A B E 9 F 2 D 7 4 8 E } "   m a : i n t e r n a l N a m e = " L a s t P r e v i e w V e r s i o n L o o k u p "   m a : r e a d O n l y = " t r u e "   m a : s h o w F i e l d = " L a s t P r e v i e w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E r r o r L o o k u p "   m a : i n d e x = " 6 1 "   n i l l a b l e = " t r u e "   m a : d i s p l a y N a m e = " L a s t   P u b l i s h   A t t e m p t   E r r o r "   m a : d e f a u l t = " "   m a : l i s t = " { 7 F 9 4 8 D 4 D - A 5 7 E - 4 E 3 F - 8 7 E 9 - 0 A B E 9 F 2 D 7 4 8 E } "   m a : i n t e r n a l N a m e = " L a s t P u b l i s h E r r o r L o o k u p "   m a : r e a d O n l y = " t r u e "   m a : s h o w F i e l d = " L a s t P u b l i s h E r r o r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R e s u l t L o o k u p "   m a : i n d e x = " 6 2 "   n i l l a b l e = " t r u e "   m a : d i s p l a y N a m e = " L a s t   P u b l i s h   A t t e m p t   R e s u l t "   m a : d e f a u l t = " "   m a : l i s t = " { 7 F 9 4 8 D 4 D - A 5 7 E - 4 E 3 F - 8 7 E 9 - 0 A B E 9 F 2 D 7 4 8 E } "   m a : i n t e r n a l N a m e = " L a s t P u b l i s h R e s u l t L o o k u p "   m a : r e a d O n l y = " t r u e "   m a : s h o w F i e l d = " L a s t P u b l i s h R e s u l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A t t e m p t D a t e L o o k u p "   m a : i n d e x = " 6 3 "   n i l l a b l e = " t r u e "   m a : d i s p l a y N a m e = " L a s t   P u b l i s h   A t t e m p t e d   O n "   m a : d e f a u l t = " "   m a : l i s t = " { 7 F 9 4 8 D 4 D - A 5 7 E - 4 E 3 F - 8 7 E 9 - 0 A B E 9 F 2 D 7 4 8 E } "   m a : i n t e r n a l N a m e = " L a s t P u b l i s h A t t e m p t D a t e L o o k u p "   m a : r e a d O n l y = " t r u e "   m a : s h o w F i e l d = " L a s t P u b l i s h A t t e m p t D a t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e d B y L o o k u p "   m a : i n d e x = " 6 4 "   n i l l a b l e = " t r u e "   m a : d i s p l a y N a m e = " L a s t   P u b l i s h e d   B y "   m a : d e f a u l t = " "   m a : l i s t = " { 7 F 9 4 8 D 4 D - A 5 7 E - 4 E 3 F - 8 7 E 9 - 0 A B E 9 F 2 D 7 4 8 E } "   m a : i n t e r n a l N a m e = " L a s t P u b l i s h e d B y L o o k u p "   m a : r e a d O n l y = " t r u e "   m a : s h o w F i e l d = " L a s t P u b l i s h e d B y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T i m e L o o k u p "   m a : i n d e x = " 6 5 "   n i l l a b l e = " t r u e "   m a : d i s p l a y N a m e = " L a s t   P u b l i s h e d   D a t e "   m a : d e f a u l t = " "   m a : l i s t = " { 7 F 9 4 8 D 4 D - A 5 7 E - 4 E 3 F - 8 7 E 9 - 0 A B E 9 F 2 D 7 4 8 E } "   m a : i n t e r n a l N a m e = " L a s t P u b l i s h T i m e L o o k u p "   m a : r e a d O n l y = " t r u e "   m a : s h o w F i e l d = " L a s t P u b l i s h T i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V e r s i o n L o o k u p "   m a : i n d e x = " 6 6 "   n i l l a b l e = " t r u e "   m a : d i s p l a y N a m e = " L a s t   P u b l i s h e d   V e r s i o n "   m a : d e f a u l t = " "   m a : l i s t = " { 7 F 9 4 8 D 4 D - A 5 7 E - 4 E 3 F - 8 7 E 9 - 0 A B E 9 F 2 D 7 4 8 E } "   m a : i n t e r n a l N a m e = " L a s t P u b l i s h V e r s i o n L o o k u p "   m a : r e a d O n l y = " t r u e "   m a : s h o w F i e l d = " L a s t P u b l i s h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P L a u n c h H e l p L i n k T y p e "   m a : i n d e x = " 6 7 "   n i l l a b l e = " t r u e "   m a : d i s p l a y N a m e = " L a u n c h   H e l p   L i n k   T y p e "   m a : d e f a u l t = " T e m p l a t e "   m a : i n t e r n a l N a m e = " T P L a u n c h H e l p L i n k T y p e " >  
 < x s d : s i m p l e T y p e >  
 < x s d : r e s t r i c t i o n   b a s e = " d m s : C h o i c e " >  
 < x s d : e n u m e r a t i o n   v a l u e = " T e m p l a t e " / >  
 < x s d : e n u m e r a t i o n   v a l u e = " T r a i n i n g " / >  
 < x s d : e n u m e r a t i o n   v a l u e = " U R L " / >  
 < x s d : e n u m e r a t i o n   v a l u e = " N o n e " / >  
 < / x s d : r e s t r i c t i o n >  
 < / x s d : s i m p l e T y p e >  
 < / x s d : e l e m e n t >  
 < x s d : e l e m e n t   n a m e = " L e g a c y D a t a "   m a : i n d e x = " 6 8 "   n i l l a b l e = " t r u e "   m a : d i s p l a y N a m e = " L e g a c y   D a t a "   m a : d e f a u l t = " "   m a : i n t e r n a l N a m e = " L e g a c y D a t a "   m a : r e a d O n l y = " f a l s e " >  
 < x s d : s i m p l e T y p e >  
 < x s d : r e s t r i c t i o n   b a s e = " d m s : N o t e " / >  
 < / x s d : s i m p l e T y p e >  
 < / x s d : e l e m e n t >  
 < x s d : e l e m e n t   n a m e = " T P L a u n c h H e l p L i n k "   m a : i n d e x = " 6 9 "   n i l l a b l e = " t r u e "   m a : d i s p l a y N a m e = " L i n k   t o   L a u n c h   H e l p   T o p i c "   m a : d e f a u l t = " "   m a : i n t e r n a l N a m e = " T P L a u n c h H e l p L i n k " >  
 < x s d : s i m p l e T y p e >  
 < x s d : r e s t r i c t i o n   b a s e = " d m s : T e x t " / >  
 < / x s d : s i m p l e T y p e >  
 < / x s d : e l e m e n t >  
 < x s d : e l e m e n t   n a m e = " L o c C o m m e n t s "   m a : i n d e x = " 7 0 "   n i l l a b l e = " t r u e "   m a : d i s p l a y N a m e = " L o c   A p p r o v a l   C o m m e n t s "   m a : d e f a u l t = " "   m a : i n t e r n a l N a m e = " L o c C o m m e n t s "   m a : r e a d O n l y = " f a l s e " >  
 < x s d : s i m p l e T y p e >  
 < x s d : r e s t r i c t i o n   b a s e = " d m s : N o t e " / >  
 < / x s d : s i m p l e T y p e >  
 < / x s d : e l e m e n t >  
 < x s d : e l e m e n t   n a m e = " L o c L a s t L o c A t t e m p t V e r s i o n L o o k u p "   m a : i n d e x = " 7 1 "   n i l l a b l e = " t r u e "   m a : d i s p l a y N a m e = " L o c   L a s t   L o c   A t t e m p t   V e r s i o n "   m a : d e f a u l t = " "   m a : l i s t = " { B 1 E F B 3 1 0 - 8 1 5 4 - 4 0 E E - A 7 3 6 - 2 F F 1 1 D 4 7 9 7 6 3 } "   m a : i n t e r n a l N a m e = " L o c L a s t L o c A t t e m p t V e r s i o n L o o k u p "   m a : r e a d O n l y = " f a l s e "   m a : s h o w F i e l d = " L a s t L o c A t t e m p t V e r s i o n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L a s t L o c A t t e m p t V e r s i o n T y p e L o o k u p "   m a : i n d e x = " 7 2 "   n i l l a b l e = " t r u e "   m a : d i s p l a y N a m e = " L o c   L a s t   L o c   A t t e m p t   V e r s i o n   T y p e "   m a : d e f a u l t = " "   m a : l i s t = " { B 1 E F B 3 1 0 - 8 1 5 4 - 4 0 E E - A 7 3 6 - 2 F F 1 1 D 4 7 9 7 6 3 } "   m a : i n t e r n a l N a m e = " L o c L a s t L o c A t t e m p t V e r s i o n T y p e L o o k u p "   m a : r e a d O n l y = " t r u e "   m a : s h o w F i e l d = " L a s t L o c A t t e m p t V e r s i o n T y p e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M a n u a l T e s t R e q u i r e d "   m a : i n d e x = " 7 3 "   n i l l a b l e = " t r u e "   m a : d i s p l a y N a m e = " L o c   M a n u a l   T e s t   R e q u i r e d "   m a : d e f a u l t = " "   m a : i n t e r n a l N a m e = " L o c M a n u a l T e s t R e q u i r e d "   m a : r e a d O n l y = " f a l s e " >  
 < x s d : s i m p l e T y p e >  
 < x s d : r e s t r i c t i o n   b a s e = " d m s : B o o l e a n " / >  
 < / x s d : s i m p l e T y p e >  
 < / x s d : e l e m e n t >  
 < x s d : e l e m e n t   n a m e = " L o c M a r k e t G r o u p T i e r s 2 "   m a : i n d e x = " 7 4 "   n i l l a b l e = " t r u e "   m a : d i s p l a y N a m e = " L o c   M a r k e t   G r o u p   T i e r s "   m a : i n t e r n a l N a m e = " L o c M a r k e t G r o u p T i e r s 2 "   m a : r e a d O n l y = " f a l s e " >  
 < x s d : s i m p l e T y p e >  
 < x s d : r e s t r i c t i o n   b a s e = " d m s : U n k n o w n " / >  
 < / x s d : s i m p l e T y p e >  
 < / x s d : e l e m e n t >  
 < x s d : e l e m e n t   n a m e = " L o c N e w P u b l i s h e d V e r s i o n L o o k u p "   m a : i n d e x = " 7 5 "   n i l l a b l e = " t r u e "   m a : d i s p l a y N a m e = " L o c   N e w   P u b l i s h e d   V e r s i o n   L o o k u p "   m a : d e f a u l t = " "   m a : l i s t = " { B 1 E F B 3 1 0 - 8 1 5 4 - 4 0 E E - A 7 3 6 - 2 F F 1 1 D 4 7 9 7 6 3 } "   m a : i n t e r n a l N a m e = " L o c N e w P u b l i s h e d V e r s i o n L o o k u p "   m a : r e a d O n l y = " t r u e "   m a : s h o w F i e l d = " N e w P u b l i s h e d V e r s i o n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H a n d b a c k S t a t u s L o o k u p "   m a : i n d e x = " 7 6 "   n i l l a b l e = " t r u e "   m a : d i s p l a y N a m e = " L o c   O v e r a l l   H a n d b a c k   S t a t u s "   m a : d e f a u l t = " "   m a : l i s t = " { B 1 E F B 3 1 0 - 8 1 5 4 - 4 0 E E - A 7 3 6 - 2 F F 1 1 D 4 7 9 7 6 3 } "   m a : i n t e r n a l N a m e = " L o c O v e r a l l H a n d b a c k S t a t u s L o o k u p "   m a : r e a d O n l y = " t r u e "   m a : s h o w F i e l d = " O v e r a l l H a n d b a c k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L o c S t a t u s L o o k u p "   m a : i n d e x = " 7 7 "   n i l l a b l e = " t r u e "   m a : d i s p l a y N a m e = " L o c   O v e r a l l   L o c a l i z e   S t a t u s "   m a : d e f a u l t = " "   m a : l i s t = " { B 1 E F B 3 1 0 - 8 1 5 4 - 4 0 E E - A 7 3 6 - 2 F F 1 1 D 4 7 9 7 6 3 } "   m a : i n t e r n a l N a m e = " L o c O v e r a l l L o c S t a t u s L o o k u p "   m a : r e a d O n l y = " t r u e "   m a : s h o w F i e l d = " O v e r a l l L o c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P r e v i e w S t a t u s L o o k u p "   m a : i n d e x = " 7 8 "   n i l l a b l e = " t r u e "   m a : d i s p l a y N a m e = " L o c   O v e r a l l   P r e v i e w   S t a t u s "   m a : d e f a u l t = " "   m a : l i s t = " { B 1 E F B 3 1 0 - 8 1 5 4 - 4 0 E E - A 7 3 6 - 2 F F 1 1 D 4 7 9 7 6 3 } "   m a : i n t e r n a l N a m e = " L o c O v e r a l l P r e v i e w S t a t u s L o o k u p "   m a : r e a d O n l y = " t r u e "   m a : s h o w F i e l d = " O v e r a l l P r e v i e w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P u b l i s h S t a t u s L o o k u p "   m a : i n d e x = " 7 9 "   n i l l a b l e = " t r u e "   m a : d i s p l a y N a m e = " L o c   O v e r a l l   P u b l i s h   S t a t u s "   m a : d e f a u l t = " "   m a : l i s t = " { B 1 E F B 3 1 0 - 8 1 5 4 - 4 0 E E - A 7 3 6 - 2 F F 1 1 D 4 7 9 7 6 3 } "   m a : i n t e r n a l N a m e = " L o c O v e r a l l P u b l i s h S t a t u s L o o k u p "   m a : r e a d O n l y = " t r u e "   m a : s h o w F i e l d = " O v e r a l l P u b l i s h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I n t l L o c P r i o r i t y "   m a : i n d e x = " 8 0 "   n i l l a b l e = " t r u e "   m a : d i s p l a y N a m e = " L o c   P r i o r i t y "   m a : d e f a u l t = " "   m a : i n t e r n a l N a m e = " I n t l L o c P r i o r i t y "   m a : r e a d O n l y = " f a l s e " >  
 < x s d : s i m p l e T y p e >  
 < x s d : r e s t r i c t i o n   b a s e = " d m s : U n k n o w n " / >  
 < / x s d : s i m p l e T y p e >  
 < / x s d : e l e m e n t >  
 < x s d : e l e m e n t   n a m e = " L o c P r o c e s s e d F o r H a n d o f f s L o o k u p "   m a : i n d e x = " 8 1 "   n i l l a b l e = " t r u e "   m a : d i s p l a y N a m e = " L o c   P r o c e s s e d   F o r   H a n d o f f s "   m a : d e f a u l t = " "   m a : l i s t = " { B 1 E F B 3 1 0 - 8 1 5 4 - 4 0 E E - A 7 3 6 - 2 F F 1 1 D 4 7 9 7 6 3 } "   m a : i n t e r n a l N a m e = " L o c P r o c e s s e d F o r H a n d o f f s L o o k u p "   m a : r e a d O n l y = " t r u e "   m a : s h o w F i e l d = " P r o c e s s e d F o r H a n d o f f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r o c e s s e d F o r M a r k e t s L o o k u p "   m a : i n d e x = " 8 2 "   n i l l a b l e = " t r u e "   m a : d i s p l a y N a m e = " L o c   P r o c e s s e d   F o r   M a r k e t s "   m a : d e f a u l t = " "   m a : l i s t = " { B 1 E F B 3 1 0 - 8 1 5 4 - 4 0 E E - A 7 3 6 - 2 F F 1 1 D 4 7 9 7 6 3 } "   m a : i n t e r n a l N a m e = " L o c P r o c e s s e d F o r M a r k e t s L o o k u p "   m a : r e a d O n l y = " t r u e "   m a : s h o w F i e l d = " P r o c e s s e d F o r M a r k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u b l i s h e d D e p e n d e n t A s s e t s L o o k u p "   m a : i n d e x = " 8 3 "   n i l l a b l e = " t r u e "   m a : d i s p l a y N a m e = " L o c   P u b l i s h e d   D e p e n d e n t   A s s e t s "   m a : d e f a u l t = " "   m a : l i s t = " { B 1 E F B 3 1 0 - 8 1 5 4 - 4 0 E E - A 7 3 6 - 2 F F 1 1 D 4 7 9 7 6 3 } "   m a : i n t e r n a l N a m e = " L o c P u b l i s h e d D e p e n d e n t A s s e t s L o o k u p "   m a : r e a d O n l y = " t r u e "   m a : s h o w F i e l d = " P u b l i s h e d D e p e n d e n t A s s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u b l i s h e d L i n k e d A s s e t s L o o k u p "   m a : i n d e x = " 8 4 "   n i l l a b l e = " t r u e "   m a : d i s p l a y N a m e = " L o c   P u b l i s h e d   L i n k e d   A s s e t s "   m a : d e f a u l t = " "   m a : l i s t = " { B 1 E F B 3 1 0 - 8 1 5 4 - 4 0 E E - A 7 3 6 - 2 F F 1 1 D 4 7 9 7 6 3 } "   m a : i n t e r n a l N a m e = " L o c P u b l i s h e d L i n k e d A s s e t s L o o k u p "   m a : r e a d O n l y = " t r u e "   m a : s h o w F i e l d = " P u b l i s h e d L i n k e d A s s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R e c o m m e n d e d H a n d o f f "   m a : i n d e x = " 8 5 "   n i l l a b l e = " t r u e "   m a : d i s p l a y N a m e = " L o c   R e c o m m e n d e d   H a n d o f f "   m a : d e f a u l t = " "   m a : i n d e x e d = " t r u e "   m a : i n t e r n a l N a m e = " L o c R e c o m m e n d e d H a n d o f f "   m a : r e a d O n l y = " f a l s e " >  
 < x s d : s i m p l e T y p e >  
 < x s d : r e s t r i c t i o n   b a s e = " d m s : T e x t " / >  
 < / x s d : s i m p l e T y p e >  
 < / x s d : e l e m e n t >  
 < x s d : e l e m e n t   n a m e = " L o c a l i z a t i o n T a g s T a x H T F i e l d 0 "   m a : i n d e x = " 8 7 "   n i l l a b l e = " t r u e "   m a : t a x o n o m y = " t r u e "   m a : i n t e r n a l N a m e = " L o c a l i z a t i o n T a g s T a x H T F i e l d 0 "   m a : t a x o n o m y F i e l d N a m e = " L o c a l i z a t i o n T a g s "   m a : d i s p l a y N a m e = " L o c a l i z a t i o n   T a g s "   m a : r e a d O n l y = " f a l s e "   m a : d e f a u l t = " "   m a : f i e l d I d = " { 7 2 6 a 1 e c e - 9 7 4 7 - 4 e 7 d - 9 1 1 3 - b c 8 2 9 5 f d 2 c 1 d } "   m a : t a x o n o m y M u l t i = " t r u e "   m a : s s p I d = " 8 f 7 9 7 5 3 a - 7 5 d 3 - 4 1 f 5 - 8 c a 3 - 4 0 b 8 4 3 9 4 1 b 4 f "   m a : t e r m S e t I d = " 5 b 7 7 0 3 a 5 - 8 e 8 b - 4 b 5 8 - 8 b 3 1 - 1 c e a 3 5 3 3 1 d a 3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M a c h i n e T r a n s l a t e d "   m a : i n d e x = " 8 8 "   n i l l a b l e = " t r u e "   m a : d i s p l a y N a m e = " M a c h i n e   T r a n s l a t e d "   m a : d e f a u l t = " "   m a : i n t e r n a l N a m e = " M a c h i n e T r a n s l a t e d "   m a : r e a d O n l y = " f a l s e " >  
 < x s d : s i m p l e T y p e >  
 < x s d : r e s t r i c t i o n   b a s e = " d m s : B o o l e a n " / >  
 < / x s d : s i m p l e T y p e >  
 < / x s d : e l e m e n t >  
 < x s d : e l e m e n t   n a m e = " M a n a g e r "   m a : i n d e x = " 8 9 "   n i l l a b l e = " t r u e "   m a : d i s p l a y N a m e = " M a n a g e r "   m a : h i d d e n = " t r u e "   m a : i n t e r n a l N a m e = " M a n a g e r "   m a : r e a d O n l y = " f a l s e " >  
 < x s d : s i m p l e T y p e >  
 < x s d : r e s t r i c t i o n   b a s e = " d m s : T e x t " / >  
 < / x s d : s i m p l e T y p e >  
 < / x s d : e l e m e n t >  
 < x s d : e l e m e n t   n a m e = " M a r k e t s "   m a : i n d e x = " 9 0 "   n i l l a b l e = " t r u e "   m a : d i s p l a y N a m e = " M a r k e t s "   m a : d e f a u l t = " "   m a : d e s c r i p t i o n = " L e a v e   b l a n k   t o   s h o w   i n   a l l   m a r k e t s "   m a : l i s t = " { 8 5 F C 5 A 5 8 - 2 8 5 1 - 4 2 7 E - 9 5 B 4 - A F A F 1 C 7 3 B A 4 D } "   m a : i n t e r n a l N a m e = " M a r k e t s "   m a : r e a d O n l y = " f a l s e "   m a : s h o w F i e l d = " M a r k e t N a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M i l e s t o n e "   m a : i n d e x = " 9 1 "   n i l l a b l e = " t r u e "   m a : d i s p l a y N a m e = " M i l e s t o n e "   m a : d e f a u l t = " "   m a : i n t e r n a l N a m e = " M i l e s t o n e "   m a : r e a d O n l y = " f a l s e " >  
 < x s d : s i m p l e T y p e >  
 < x s d : r e s t r i c t i o n   b a s e = " d m s : U n k n o w n " / >  
 < / x s d : s i m p l e T y p e >  
 < / x s d : e l e m e n t >  
 < x s d : e l e m e n t   n a m e = " T P N a m e s p a c e "   m a : i n d e x = " 9 4 "   n i l l a b l e = " t r u e "   m a : d i s p l a y N a m e = " N a m e s p a c e "   m a : d e f a u l t = " "   m a : i n t e r n a l N a m e = " T P N a m e s p a c e " >  
 < x s d : s i m p l e T y p e >  
 < x s d : r e s t r i c t i o n   b a s e = " d m s : T e x t " / >  
 < / x s d : s i m p l e T y p e >  
 < / x s d : e l e m e n t >  
 < x s d : e l e m e n t   n a m e = " N u m e r i c I d "   m a : i n d e x = " 9 5 "   n i l l a b l e = " t r u e "   m a : d i s p l a y N a m e = " N u m e r i c   I D "   m a : d e f a u l t = " "   m a : i n d e x e d = " t r u e "   m a : i n t e r n a l N a m e = " N u m e r i c I d "   m a : r e a d O n l y = " f a l s e " >  
 < x s d : s i m p l e T y p e >  
 < x s d : r e s t r i c t i o n   b a s e = " d m s : N u m b e r " / >  
 < / x s d : s i m p l e T y p e >  
 < / x s d : e l e m e n t >  
 < x s d : e l e m e n t   n a m e = " N u m O f R a t i n g s L o o k u p "   m a : i n d e x = " 9 6 "   n i l l a b l e = " t r u e "   m a : d i s p l a y N a m e = " N u m O f R a t i n g s "   m a : d e f a u l t = " "   m a : l i s t = " { 7 F 9 4 8 D 4 D - A 5 7 E - 4 E 3 F - 8 7 E 9 - 0 A B E 9 F 2 D 7 4 8 E } "   m a : i n t e r n a l N a m e = " N u m O f R a t i n g s L o o k u p "   m a : r e a d O n l y = " t r u e "   m a : s h o w F i e l d = " N u m O f R a t i n g s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O O C a c h e I d "   m a : i n d e x = " 9 7 "   n i l l a b l e = " t r u e "   m a : d i s p l a y N a m e = " O O C a c h e I d "   m a : i n t e r n a l N a m e = " O O C a c h e I d "   m a : r e a d O n l y = " f a l s e " >  
 < x s d : s i m p l e T y p e >  
 < x s d : r e s t r i c t i o n   b a s e = " d m s : T e x t " / >  
 < / x s d : s i m p l e T y p e >  
 < / x s d : e l e m e n t >  
 < x s d : e l e m e n t   n a m e = " O p e n T e m p l a t e "   m a : i n d e x = " 9 8 "   n i l l a b l e = " t r u e "   m a : d i s p l a y N a m e = " O p e n   T e m p l a t e "   m a : d e f a u l t = " t r u e "   m a : i n t e r n a l N a m e = " O p e n T e m p l a t e " >  
 < x s d : s i m p l e T y p e >  
 < x s d : r e s t r i c t i o n   b a s e = " d m s : B o o l e a n " / >  
 < / x s d : s i m p l e T y p e >  
 < / x s d : e l e m e n t >  
 < x s d : e l e m e n t   n a m e = " O r i g i n A s s e t "   m a : i n d e x = " 9 9 "   n i l l a b l e = " t r u e "   m a : d i s p l a y N a m e = " O r i g i n   A s s e t "   m a : d e f a u l t = " "   m a : i n t e r n a l N a m e = " O r i g i n A s s e t "   m a : r e a d O n l y = " f a l s e " >  
 < x s d : s i m p l e T y p e >  
 < x s d : r e s t r i c t i o n   b a s e = " d m s : T e x t " / >  
 < / x s d : s i m p l e T y p e >  
 < / x s d : e l e m e n t >  
 < x s d : e l e m e n t   n a m e = " O r i g i n a l R e l e a s e "   m a : i n d e x = " 1 0 0 "   n i l l a b l e = " t r u e "   m a : d i s p l a y N a m e = " O r i g i n a l   R e l e a s e "   m a : d e f a u l t = " 1 5 "   m a : i n t e r n a l N a m e = " O r i g i n a l R e l e a s e "   m a : r e a d O n l y = " f a l s e " >  
 < x s d : s i m p l e T y p e >  
 < x s d : r e s t r i c t i o n   b a s e = " d m s : C h o i c e " >  
 < x s d : e n u m e r a t i o n   v a l u e = " 1 4 " / >  
 < x s d : e n u m e r a t i o n   v a l u e = " 1 5 " / >  
 < x s d : e n u m e r a t i o n   v a l u e = " 1 6 " / >  
 < / x s d : r e s t r i c t i o n >  
 < / x s d : s i m p l e T y p e >  
 < / x s d : e l e m e n t >  
 < x s d : e l e m e n t   n a m e = " O r i g i n a l S o u r c e M a r k e t "   m a : i n d e x = " 1 0 1 "   n i l l a b l e = " t r u e "   m a : d i s p l a y N a m e = " O r i g i n a l   S o u r c e   M a r k e t   G r o u p "   m a : d e f a u l t = " "   m a : i n t e r n a l N a m e = " O r i g i n a l S o u r c e M a r k e t "   m a : r e a d O n l y = " f a l s e " >  
 < x s d : s i m p l e T y p e >  
 < x s d : r e s t r i c t i o n   b a s e = " d m s : T e x t " / >  
 < / x s d : s i m p l e T y p e >  
 < / x s d : e l e m e n t >  
 < x s d : e l e m e n t   n a m e = " O u t p u t C a c h i n g O n "   m a : i n d e x = " 1 0 2 "   n i l l a b l e = " t r u e "   m a : d i s p l a y N a m e = " O u t p u t   C a c h i n g "   m a : d e f a u l t = " t r u e "   m a : h i d d e n = " t r u e "   m a : i n t e r n a l N a m e = " O u t p u t C a c h i n g O n "   m a : r e a d O n l y = " f a l s e " >  
 < x s d : s i m p l e T y p e >  
 < x s d : r e s t r i c t i o n   b a s e = " d m s : B o o l e a n " / >  
 < / x s d : s i m p l e T y p e >  
 < / x s d : e l e m e n t >  
 < x s d : e l e m e n t   n a m e = " P a r e n t A s s e t I d "   m a : i n d e x = " 1 0 3 "   n i l l a b l e = " t r u e "   m a : d i s p l a y N a m e = " P a r e n t   A s s e t   I d "   m a : d e f a u l t = " "   m a : i n t e r n a l N a m e = " P a r e n t A s s e t I d "   m a : r e a d O n l y = " f a l s e " >  
 < x s d : s i m p l e T y p e >  
 < x s d : r e s t r i c t i o n   b a s e = " d m s : T e x t " / >  
 < / x s d : s i m p l e T y p e >  
 < / x s d : e l e m e n t >  
 < x s d : e l e m e n t   n a m e = " P l a n n e d P u b D a t e "   m a : i n d e x = " 1 0 4 "   n i l l a b l e = " t r u e "   m a : d i s p l a y N a m e = " P l a n n e d   P u b l i s h   D a t e "   m a : d e f a u l t = " "   m a : i n d e x e d = " t r u e "   m a : i n t e r n a l N a m e = " P l a n n e d P u b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P o l i c h e c k W o r d s "   m a : i n d e x = " 1 0 5 "   n i l l a b l e = " t r u e "   m a : d i s p l a y N a m e = " P o l i c h e c k   W o r d s "   m a : d e f a u l t = " "   m a : i n t e r n a l N a m e = " P o l i c h e c k W o r d s "   m a : r e a d O n l y = " f a l s e " >  
 < x s d : s i m p l e T y p e >  
 < x s d : r e s t r i c t i o n   b a s e = " d m s : T e x t " / >  
 < / x s d : s i m p l e T y p e >  
 < / x s d : e l e m e n t >  
 < x s d : e l e m e n t   n a m e = " B u s i n e s s G r o u p "   m a : i n d e x = " 1 0 6 "   n i l l a b l e = " t r u e "   m a : d i s p l a y N a m e = " P r o d u c t   D i v i s i o n   O w n e r "   m a : d e f a u l t = " "   m a : i n t e r n a l N a m e = " B u s i n e s s G r o u p "   m a : r e a d O n l y = " f a l s e " >  
 < x s d : s i m p l e T y p e >  
 < x s d : r e s t r i c t i o n   b a s e = " d m s : U n k n o w n " / >  
 < / x s d : s i m p l e T y p e >  
 < / x s d : e l e m e n t >  
 < x s d : e l e m e n t   n a m e = " U A P r o j e c t e d T o t a l W o r d s "   m a : i n d e x = " 1 0 7 "   n i l l a b l e = " t r u e "   m a : d i s p l a y N a m e = " P r o j e c t e d   W o r d   C o u n t "   m a : d e f a u l t = " "   m a : i n t e r n a l N a m e = " U A P r o j e c t e d T o t a l W o r d s "   m a : r e a d O n l y = " f a l s e " >  
 < x s d : s i m p l e T y p e >  
 < x s d : r e s t r i c t i o n   b a s e = " d m s : U n k n o w n " / >  
 < / x s d : s i m p l e T y p e >  
 < / x s d : e l e m e n t >  
 < x s d : e l e m e n t   n a m e = " P r o v i d e r "   m a : i n d e x = " 1 0 8 "   n i l l a b l e = " t r u e "   m a : d i s p l a y N a m e = " P r o v i d e r "   m a : d e f a u l t = " "   m a : i n t e r n a l N a m e = " P r o v i d e r "   m a : r e a d O n l y = " f a l s e " >  
 < x s d : s i m p l e T y p e >  
 < x s d : r e s t r i c t i o n   b a s e = " d m s : U n k n o w n " / >  
 < / x s d : s i m p l e T y p e >  
 < / x s d : e l e m e n t >  
 < x s d : e l e m e n t   n a m e = " P r o v i d e r s "   m a : i n d e x = " 1 0 9 "   n i l l a b l e = " t r u e "   m a : d i s p l a y N a m e = " P r o v i d e r s "   m a : d e f a u l t = " "   m a : i n t e r n a l N a m e = " P r o v i d e r s " >  
 < x s d : s i m p l e T y p e >  
 < x s d : r e s t r i c t i o n   b a s e = " d m s : U n k n o w n " / >  
 < / x s d : s i m p l e T y p e >  
 < / x s d : e l e m e n t >  
 < x s d : e l e m e n t   n a m e = " P u b l i s h S t a t u s L o o k u p "   m a : i n d e x = " 1 1 0 "   n i l l a b l e = " t r u e "   m a : d i s p l a y N a m e = " P u b l i s h   S t a t u s "   m a : d e f a u l t = " "   m a : l i s t = " { 7 F 9 4 8 D 4 D - A 5 7 E - 4 E 3 F - 8 7 E 9 - 0 A B E 9 F 2 D 7 4 8 E } "   m a : i n t e r n a l N a m e = " P u b l i s h S t a t u s L o o k u p "   m a : r e a d O n l y = " f a l s e "   m a : s h o w F i e l d = " P u b l i s h S t a t u s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P u b l i s h T a r g e t s "   m a : i n d e x = " 1 1 1 "   n i l l a b l e = " t r u e "   m a : d i s p l a y N a m e = " P u b l i s h   T a r g e t "   m a : d e f a u l t = " O f f i c e O n l i n e V N e x t "   m a : i n t e r n a l N a m e = " P u b l i s h T a r g e t s "   m a : r e a d O n l y = " f a l s e " >  
 < x s d : s i m p l e T y p e >  
 < x s d : r e s t r i c t i o n   b a s e = " d m s : U n k n o w n " / >  
 < / x s d : s i m p l e T y p e >  
 < / x s d : e l e m e n t >  
 < x s d : e l e m e n t   n a m e = " R e c o m m e n d a t i o n s M o d i f i e r "   m a : i n d e x = " 1 1 2 "   n i l l a b l e = " t r u e "   m a : d i s p l a y N a m e = " R e c o m m e n d a t i o n s   M o d i f i e r "   m a : d e f a u l t = " "   m a : i n t e r n a l N a m e = " R e c o m m e n d a t i o n s M o d i f i e r "   m a : r e a d O n l y = " f a l s e " >  
 < x s d : s i m p l e T y p e >  
 < x s d : r e s t r i c t i o n   b a s e = " d m s : N u m b e r " / >  
 < / x s d : s i m p l e T y p e >  
 < / x s d : e l e m e n t >  
 < x s d : e l e m e n t   n a m e = " A r t S a m p l e D o c s "   m a : i n d e x = " 1 1 3 "   n i l l a b l e = " t r u e "   m a : d i s p l a y N a m e = " S a m p l e   D o c s "   m a : d e f a u l t = " "   m a : h i d d e n = " t r u e "   m a : i n t e r n a l N a m e = " A r t S a m p l e D o c s "   m a : r e a d O n l y = " f a l s e " >  
 < x s d : s i m p l e T y p e >  
 < x s d : r e s t r i c t i o n   b a s e = " d m s : T e x t " / >  
 < / x s d : s i m p l e T y p e >  
 < / x s d : e l e m e n t >  
 < x s d : e l e m e n t   n a m e = " S c e n a r i o T a g s T a x H T F i e l d 0 "   m a : i n d e x = " 1 1 5 "   n i l l a b l e = " t r u e "   m a : t a x o n o m y = " t r u e "   m a : i n t e r n a l N a m e = " S c e n a r i o T a g s T a x H T F i e l d 0 "   m a : t a x o n o m y F i e l d N a m e = " S c e n a r i o T a g s "   m a : d i s p l a y N a m e = " S c e n a r i o s "   m a : r e a d O n l y = " f a l s e "   m a : d e f a u l t = " "   m a : f i e l d I d = " { c b a 8 d b 9 d - 8 5 f 8 - 4 7 e 4 - 8 5 a f - 4 6 0 1 8 8 1 3 9 7 2 6 } "   m a : t a x o n o m y M u l t i = " t r u e "   m a : s s p I d = " 8 f 7 9 7 5 3 a - 7 5 d 3 - 4 1 f 5 - 8 c a 3 - 4 0 b 8 4 3 9 4 1 b 4 f "   m a : t e r m S e t I d = " 4 b 7 d 5 f 1 6 - e 2 f 2 - 4 f c 0 - b a b 3 - 6 e 8 b 9 3 1 e 5 7 d 6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S h o w I n "   m a : i n d e x = " 1 1 7 "   n i l l a b l e = " t r u e "   m a : d i s p l a y N a m e = " S h o w   I n "   m a : d e f a u l t = " S h o w   e v e r y w h e r e "   m a : i n t e r n a l N a m e = " S h o w I n "   m a : r e a d O n l y = " f a l s e " >  
 < x s d : s i m p l e T y p e >  
 < x s d : r e s t r i c t i o n   b a s e = " d m s : C h o i c e " >  
 < x s d : e n u m e r a t i o n   v a l u e = " H i d e   o n   w e b " / >  
 < x s d : e n u m e r a t i o n   v a l u e = " O n   W e b   n o   s e a r c h " / >  
 < x s d : e n u m e r a t i o n   v a l u e = " S h o w   e v e r y w h e r e " / >  
 < x s d : e n u m e r a t i o n   v a l u e = " S p e c i a l   u s e   o n l y " / >  
 < / x s d : r e s t r i c t i o n >  
 < / x s d : s i m p l e T y p e >  
 < / x s d : e l e m e n t >  
 < x s d : e l e m e n t   n a m e = " S o u r c e T i t l e "   m a : i n d e x = " 1 1 8 "   n i l l a b l e = " t r u e "   m a : d i s p l a y N a m e = " S o u r c e   T i t l e "   m a : d e f a u l t = " "   m a : i n d e x e d = " t r u e "   m a : i n t e r n a l N a m e = " S o u r c e T i t l e "   m a : r e a d O n l y = " f a l s e " >  
 < x s d : s i m p l e T y p e >  
 < x s d : r e s t r i c t i o n   b a s e = " d m s : T e x t " / >  
 < / x s d : s i m p l e T y p e >  
 < / x s d : e l e m e n t >  
 < x s d : e l e m e n t   n a m e = " C S X S u b m i s s i o n D a t e "   m a : i n d e x = " 1 1 9 "   n i l l a b l e = " t r u e "   m a : d i s p l a y N a m e = " S u b m i s s i o n   D a t e "   m a : d e f a u l t = " "   m a : i n t e r n a l N a m e = " C S X S u b m i s s i o n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S u b m i t t e r I d "   m a : i n d e x = " 1 2 0 "   n i l l a b l e = " t r u e "   m a : d i s p l a y N a m e = " S u b m i t t e r   I D "   m a : d e f a u l t = " "   m a : i n t e r n a l N a m e = " S u b m i t t e r I d "   m a : r e a d O n l y = " f a l s e " >  
 < x s d : s i m p l e T y p e >  
 < x s d : r e s t r i c t i o n   b a s e = " d m s : T e x t " / >  
 < / x s d : s i m p l e T y p e >  
 < / x s d : e l e m e n t >  
 < x s d : e l e m e n t   n a m e = " T a x C a t c h A l l "   m a : i n d e x = " 1 2 1 "   n i l l a b l e = " t r u e "   m a : d i s p l a y N a m e = " T a x o n o m y   C a t c h   A l l   C o l u m n "   m a : h i d d e n = " t r u e "   m a : l i s t = " { 7 2 1 6 1 5 6 7 - 9 e 5 5 - 4 7 6 1 - b 6 5 c - 3 c 8 1 4 9 b f c 4 c a } "   m a : i n t e r n a l N a m e = " T a x C a t c h A l l "   m a : s h o w F i e l d = " C a t c h A l l D a t a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a x C a t c h A l l L a b e l "   m a : i n d e x = " 1 2 2 "   n i l l a b l e = " t r u e "   m a : d i s p l a y N a m e = " T a x o n o m y   C a t c h   A l l   C o l u m n 1 "   m a : h i d d e n = " t r u e "   m a : l i s t = " { 7 2 1 6 1 5 6 7 - 9 e 5 5 - 4 7 6 1 - b 6 5 c - 3 c 8 1 4 9 b f c 4 c a } "   m a : i n t e r n a l N a m e = " T a x C a t c h A l l L a b e l "   m a : r e a d O n l y = " t r u e "   m a : s h o w F i e l d = " C a t c h A l l D a t a L a b e l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e m p l a t e S t a t u s "   m a : i n d e x = " 1 2 3 "   n i l l a b l e = " t r u e "   m a : d i s p l a y N a m e = " T e m p l a t e   S t a t u s "   m a : d e f a u l t = " "   m a : i n t e r n a l N a m e = " T e m p l a t e S t a t u s " >  
 < x s d : s i m p l e T y p e >  
 < x s d : r e s t r i c t i o n   b a s e = " d m s : U n k n o w n " / >  
 < / x s d : s i m p l e T y p e >  
 < / x s d : e l e m e n t >  
 < x s d : e l e m e n t   n a m e = " T e m p l a t e T e m p l a t e T y p e "   m a : i n d e x = " 1 2 4 "   n i l l a b l e = " t r u e "   m a : d i s p l a y N a m e = " T e m p l a t e   T y p e "   m a : d e f a u l t = " "   m a : i n t e r n a l N a m e = " T e m p l a t e T e m p l a t e T y p e " >  
 < x s d : s i m p l e T y p e >  
 < x s d : r e s t r i c t i o n   b a s e = " d m s : U n k n o w n " / >  
 < / x s d : s i m p l e T y p e >  
 < / x s d : e l e m e n t >  
 < x s d : e l e m e n t   n a m e = " T h u m b n a i l A s s e t I d "   m a : i n d e x = " 1 2 5 "   n i l l a b l e = " t r u e "   m a : d i s p l a y N a m e = " T h u m b n a i l   I m a g e   A s s e t "   m a : d e f a u l t = " "   m a : i n t e r n a l N a m e = " T h u m b n a i l A s s e t I d "   m a : r e a d O n l y = " f a l s e " >  
 < x s d : s i m p l e T y p e >  
 < x s d : r e s t r i c t i o n   b a s e = " d m s : T e x t " / >  
 < / x s d : s i m p l e T y p e >  
 < / x s d : e l e m e n t >  
 < x s d : e l e m e n t   n a m e = " T i m e s C l o n e d "   m a : i n d e x = " 1 2 6 "   n i l l a b l e = " t r u e "   m a : d i s p l a y N a m e = " T i m e s   C l o n e d "   m a : d e f a u l t = " "   m a : i n t e r n a l N a m e = " T i m e s C l o n e d "   m a : r e a d O n l y = " f a l s e " >  
 < x s d : s i m p l e T y p e >  
 < x s d : r e s t r i c t i o n   b a s e = " d m s : N u m b e r " / >  
 < / x s d : s i m p l e T y p e >  
 < / x s d : e l e m e n t >  
 < x s d : e l e m e n t   n a m e = " T r u s t L e v e l "   m a : i n d e x = " 1 2 8 "   n i l l a b l e = " t r u e "   m a : d i s p l a y N a m e = " T r u s t   L e v e l "   m a : d e f a u l t = " 1   M i c r o s o f t   M a n a g e d   C o n t e n t "   m a : i n t e r n a l N a m e = " T r u s t L e v e l "   m a : r e a d O n l y = " f a l s e " >  
 < x s d : s i m p l e T y p e >  
 < x s d : r e s t r i c t i o n   b a s e = " d m s : U n k n o w n " / >  
 < / x s d : s i m p l e T y p e >  
 < / x s d : e l e m e n t >  
 < x s d : e l e m e n t   n a m e = " U A L o c C o m m e n t s "   m a : i n d e x = " 1 2 9 "   n i l l a b l e = " t r u e "   m a : d i s p l a y N a m e = " U A   L o c   C o m m e n t s "   m a : d e f a u l t = " "   m a : i n t e r n a l N a m e = " U A L o c C o m m e n t s "   m a : r e a d O n l y = " f a l s e " >  
 < x s d : s i m p l e T y p e >  
 < x s d : r e s t r i c t i o n   b a s e = " d m s : N o t e " / >  
 < / x s d : s i m p l e T y p e >  
 < / x s d : e l e m e n t >  
 < x s d : e l e m e n t   n a m e = " U A L o c R e c o m m e n d a t i o n "   m a : i n d e x = " 1 3 0 "   n i l l a b l e = " t r u e "   m a : d i s p l a y N a m e = " U A   L o c   R e c o m m e n d a t i o n "   m a : d e f a u l t = " L o c a l i z e "   m a : i n t e r n a l N a m e = " U A L o c R e c o m m e n d a t i o n "   m a : r e a d O n l y = " f a l s e " >  
 < x s d : s i m p l e T y p e >  
 < x s d : r e s t r i c t i o n   b a s e = " d m s : C h o i c e " >  
 < x s d : e n u m e r a t i o n   v a l u e = " L o c a l i z e " / >  
 < x s d : e n u m e r a t i o n   v a l u e = " N e v e r   L o c a l i z e " / >  
 < x s d : e n u m e r a t i o n   v a l u e = " P r i o r i t y   L o c a l i z e " / >  
 < / x s d : r e s t r i c t i o n >  
 < / x s d : s i m p l e T y p e >  
 < / x s d : e l e m e n t >  
 < x s d : e l e m e n t   n a m e = " U A N o t e s "   m a : i n d e x = " 1 3 1 "   n i l l a b l e = " t r u e "   m a : d i s p l a y N a m e = " U A   N o t e s "   m a : d e f a u l t = " "   m a : i n t e r n a l N a m e = " U A N o t e s "   m a : r e a d O n l y = " f a l s e " >  
 < x s d : s i m p l e T y p e >  
 < x s d : r e s t r i c t i o n   b a s e = " d m s : N o t e " / >  
 < / x s d : s i m p l e T y p e >  
 < / x s d : e l e m e n t >  
 < x s d : e l e m e n t   n a m e = " T P A p p V e r s i o n "   m a : i n d e x = " 1 3 2 "   n i l l a b l e = " t r u e "   m a : d i s p l a y N a m e = " V e r s i o n "   m a : d e f a u l t = " "   m a : i n t e r n a l N a m e = " T P A p p V e r s i o n " >  
 < x s d : s i m p l e T y p e >  
 < x s d : r e s t r i c t i o n   b a s e = " d m s : T e x t " / >  
 < / x s d : s i m p l e T y p e >  
 < / x s d : e l e m e n t >  
 < x s d : e l e m e n t   n a m e = " V o t e C o u n t "   m a : i n d e x = " 1 3 3 "   n i l l a b l e = " t r u e "   m a : d i s p l a y N a m e = " V o t e   C o u n t "   m a : d e f a u l t = " "   m a : i n t e r n a l N a m e = " V o t e C o u n t "   m a : r e a d O n l y = " f a l s e " >  
 < x s d : s i m p l e T y p e >  
 < x s d : r e s t r i c t i o n   b a s e = " d m s : U n k n o w n " / >  
 < / x s d : s i m p l e T y p e >  
 < / x s d : e l e m e n t >  
 < / x s d : s c h e m a >  
 < x s d : s c h e m a   t a r g e t N a m e s p a c e = " a 0 b 6 4 b 5 3 - f b a 7 - 4 3 c a - b 9 5 2 - 9 0 e 5 e 7 4 7 7 3 d d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D e s c r i p t i o n 0 "   m a : i n d e x = " 1 3 4 "   n i l l a b l e = " t r u e "   m a : d i s p l a y N a m e = " D e s c r i p t i o n "   m a : i n t e r n a l N a m e = " D e s c r i p t i o n 0 " >  
 < x s d : s i m p l e T y p e >  
 < x s d : r e s t r i c t i o n   b a s e = " d m s : N o t e " / >  
 < / x s d : s i m p l e T y p e >  
 < / x s d : e l e m e n t >  
 < x s d : e l e m e n t   n a m e = " C o m p o n e n t 0 "   m a : i n d e x = " 1 3 5 "   n i l l a b l e = " t r u e "   m a : d i s p l a y N a m e = " C o m p o n e n t "   m a : i n t e r n a l N a m e = " C o m p o n e n t 0 " >  
 < x s d : s i m p l e T y p e >  
 < x s d : r e s t r i c t i o n   b a s e = " d m s : T e x t " >  
 < x s d : m a x L e n g t h   v a l u e = " 2 5 5 " / >  
 < / x s d : r e s t r i c t i o n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2 2 "   m a : d i s p l a y N a m e = " C o n t e n t   T y p e " / >  
 < x s d : e l e m e n t   r e f = " d c : t i t l e "   m i n O c c u r s = " 0 "   m a x O c c u r s = " 1 "   m a : i n d e x = " 1 2 7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Props1.xml><?xml version="1.0" encoding="utf-8"?>
<ds:datastoreItem xmlns:ds="http://schemas.openxmlformats.org/officeDocument/2006/customXml" ds:itemID="{01FA62D8-57F0-469E-88FC-B4328C90F82B}">
  <ds:schemaRefs/>
</ds:datastoreItem>
</file>

<file path=customXml/itemProps2.xml><?xml version="1.0" encoding="utf-8"?>
<ds:datastoreItem xmlns:ds="http://schemas.openxmlformats.org/officeDocument/2006/customXml" ds:itemID="{8B478705-80BF-414C-B606-D7DC8F2A3696}">
  <ds:schemaRefs/>
</ds:datastoreItem>
</file>

<file path=customXml/itemProps3.xml><?xml version="1.0" encoding="utf-8"?>
<ds:datastoreItem xmlns:ds="http://schemas.openxmlformats.org/officeDocument/2006/customXml" ds:itemID="{F93B296A-BDA0-4803-B07A-E35138DB0E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仪表板</vt:lpstr>
      <vt:lpstr>数据输入</vt:lpstr>
      <vt:lpstr>BMI 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2012-07-26T19:13:00Z</dcterms:created>
  <dcterms:modified xsi:type="dcterms:W3CDTF">2018-09-20T07:53:22Z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  <property fmtid="{D5CDD505-2E9C-101B-9397-08002B2CF9AE}" pid="13" name="KSOProductBuildVer">
    <vt:lpwstr>2052-10.1.0.6876</vt:lpwstr>
  </property>
</Properties>
</file>