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F:\20171108\1226待上传excel\"/>
    </mc:Choice>
  </mc:AlternateContent>
  <bookViews>
    <workbookView xWindow="0" yWindow="0" windowWidth="19770" windowHeight="8370"/>
  </bookViews>
  <sheets>
    <sheet name="统计" sheetId="2" r:id="rId1"/>
  </sheets>
  <calcPr calcId="171027"/>
</workbook>
</file>

<file path=xl/calcChain.xml><?xml version="1.0" encoding="utf-8"?>
<calcChain xmlns="http://schemas.openxmlformats.org/spreadsheetml/2006/main">
  <c r="G14" i="2" l="1"/>
  <c r="F14" i="2"/>
  <c r="H14" i="2" s="1"/>
  <c r="H11" i="2"/>
  <c r="G11" i="2"/>
  <c r="F11" i="2"/>
  <c r="G9" i="2"/>
  <c r="H9" i="2" s="1"/>
  <c r="F9" i="2"/>
  <c r="G7" i="2"/>
  <c r="F7" i="2"/>
  <c r="H7" i="2" s="1"/>
  <c r="G6" i="2"/>
  <c r="F6" i="2"/>
  <c r="H6" i="2" s="1"/>
  <c r="H5" i="2"/>
  <c r="G5" i="2"/>
  <c r="F5" i="2"/>
  <c r="G4" i="2"/>
  <c r="H4" i="2" s="1"/>
  <c r="F4" i="2"/>
  <c r="F13" i="2" l="1"/>
  <c r="G13" i="2"/>
  <c r="H13" i="2" s="1"/>
</calcChain>
</file>

<file path=xl/sharedStrings.xml><?xml version="1.0" encoding="utf-8"?>
<sst xmlns="http://schemas.openxmlformats.org/spreadsheetml/2006/main" count="25" uniqueCount="23">
  <si>
    <t>收入</t>
  </si>
  <si>
    <t>支出</t>
  </si>
  <si>
    <t>利润</t>
  </si>
  <si>
    <t>1月份</t>
  </si>
  <si>
    <t>一季度</t>
  </si>
  <si>
    <t>2月份</t>
  </si>
  <si>
    <t>二季度</t>
  </si>
  <si>
    <t>3月份</t>
  </si>
  <si>
    <t>三季度</t>
  </si>
  <si>
    <t>4月份</t>
  </si>
  <si>
    <t>四季度</t>
  </si>
  <si>
    <t>5月份</t>
  </si>
  <si>
    <t>6月份</t>
  </si>
  <si>
    <t>上半年</t>
  </si>
  <si>
    <t>7月份</t>
  </si>
  <si>
    <t>8月份</t>
  </si>
  <si>
    <t>下半年</t>
  </si>
  <si>
    <t>9月份</t>
  </si>
  <si>
    <t>10月份</t>
  </si>
  <si>
    <t>11月份</t>
  </si>
  <si>
    <t>全年收入</t>
  </si>
  <si>
    <t>12月份</t>
  </si>
  <si>
    <t>xxxx年度财务费用统计表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</si>
</sst>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0"/>
      <name val="微软雅黑"/>
      <charset val="134"/>
    </font>
    <font>
      <sz val="11"/>
      <color theme="0"/>
      <name val="微软雅黑"/>
      <charset val="134"/>
    </font>
    <font>
      <sz val="11"/>
      <color theme="5" tint="-0.499984740745262"/>
      <name val="微软雅黑"/>
      <charset val="134"/>
    </font>
    <font>
      <sz val="11"/>
      <color theme="0" tint="-4.9989318521683403E-2"/>
      <name val="微软雅黑"/>
      <charset val="134"/>
    </font>
    <font>
      <sz val="11"/>
      <color theme="1"/>
      <name val="Arial"/>
      <family val="2"/>
    </font>
    <font>
      <sz val="9"/>
      <name val="宋体"/>
      <family val="3"/>
      <charset val="134"/>
      <scheme val="minor"/>
    </font>
    <font>
      <b/>
      <sz val="16"/>
      <color theme="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5117038483843"/>
        <bgColor indexed="64"/>
      </patternFill>
    </fill>
  </fills>
  <borders count="14">
    <border>
      <left/>
      <right/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ck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ck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ck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</xf>
    <xf numFmtId="10" fontId="5" fillId="2" borderId="5" xfId="0" applyNumberFormat="1" applyFont="1" applyFill="1" applyBorder="1" applyAlignment="1" applyProtection="1">
      <alignment vertical="center"/>
    </xf>
    <xf numFmtId="10" fontId="5" fillId="2" borderId="6" xfId="0" applyNumberFormat="1" applyFont="1" applyFill="1" applyBorder="1" applyAlignment="1" applyProtection="1">
      <alignment vertical="center"/>
    </xf>
    <xf numFmtId="0" fontId="3" fillId="4" borderId="11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1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 b="1">
                <a:solidFill>
                  <a:schemeClr val="accent2">
                    <a:lumMod val="50000"/>
                  </a:schemeClr>
                </a:solidFill>
                <a:latin typeface="幼圆" panose="02010509060101010101" charset="-122"/>
                <a:ea typeface="幼圆" panose="02010509060101010101" charset="-122"/>
              </a:rPr>
              <a:t>▌ 月收支对比</a:t>
            </a:r>
          </a:p>
        </c:rich>
      </c:tx>
      <c:layout>
        <c:manualLayout>
          <c:xMode val="edge"/>
          <c:yMode val="edge"/>
          <c:x val="4.5094713033644297E-2"/>
          <c:y val="5.4187192118226597E-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8.16850438224484E-2"/>
          <c:y val="0.22608244749805501"/>
          <c:w val="0.87822448402601105"/>
          <c:h val="0.55353901996370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统计!$C$3</c:f>
              <c:strCache>
                <c:ptCount val="1"/>
                <c:pt idx="0">
                  <c:v>收入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统计!$B$4:$B$15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统计!$C$4:$C$15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1600</c:v>
                </c:pt>
                <c:pt idx="3">
                  <c:v>2000</c:v>
                </c:pt>
                <c:pt idx="4">
                  <c:v>2000</c:v>
                </c:pt>
                <c:pt idx="5">
                  <c:v>1300</c:v>
                </c:pt>
                <c:pt idx="6">
                  <c:v>1400</c:v>
                </c:pt>
                <c:pt idx="7">
                  <c:v>1200</c:v>
                </c:pt>
                <c:pt idx="8">
                  <c:v>2100</c:v>
                </c:pt>
                <c:pt idx="9">
                  <c:v>2000</c:v>
                </c:pt>
                <c:pt idx="10">
                  <c:v>1900</c:v>
                </c:pt>
                <c:pt idx="11">
                  <c:v>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8-4EF9-8B98-6CF3DCC8B7F2}"/>
            </c:ext>
          </c:extLst>
        </c:ser>
        <c:ser>
          <c:idx val="1"/>
          <c:order val="1"/>
          <c:tx>
            <c:strRef>
              <c:f>统计!$D$3</c:f>
              <c:strCache>
                <c:ptCount val="1"/>
                <c:pt idx="0">
                  <c:v>支出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统计!$B$4:$B$15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统计!$D$4:$D$15</c:f>
              <c:numCache>
                <c:formatCode>General</c:formatCode>
                <c:ptCount val="12"/>
                <c:pt idx="0">
                  <c:v>400</c:v>
                </c:pt>
                <c:pt idx="1">
                  <c:v>600</c:v>
                </c:pt>
                <c:pt idx="2">
                  <c:v>800</c:v>
                </c:pt>
                <c:pt idx="3">
                  <c:v>1200</c:v>
                </c:pt>
                <c:pt idx="4">
                  <c:v>2100</c:v>
                </c:pt>
                <c:pt idx="5">
                  <c:v>800</c:v>
                </c:pt>
                <c:pt idx="6">
                  <c:v>500</c:v>
                </c:pt>
                <c:pt idx="7">
                  <c:v>900</c:v>
                </c:pt>
                <c:pt idx="8">
                  <c:v>700</c:v>
                </c:pt>
                <c:pt idx="9">
                  <c:v>1300</c:v>
                </c:pt>
                <c:pt idx="10">
                  <c:v>800</c:v>
                </c:pt>
                <c:pt idx="11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8-4EF9-8B98-6CF3DCC8B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overlap val="-18"/>
        <c:axId val="807173679"/>
        <c:axId val="790180256"/>
      </c:barChart>
      <c:catAx>
        <c:axId val="80717367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90180256"/>
        <c:crosses val="autoZero"/>
        <c:auto val="1"/>
        <c:lblAlgn val="ctr"/>
        <c:lblOffset val="100"/>
        <c:noMultiLvlLbl val="0"/>
      </c:catAx>
      <c:valAx>
        <c:axId val="79018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0717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legendEntry>
      <c:layout>
        <c:manualLayout>
          <c:xMode val="edge"/>
          <c:yMode val="edge"/>
          <c:x val="0.79095278484591502"/>
          <c:y val="6.4817215452424207E-2"/>
          <c:w val="0.16963528413910101"/>
          <c:h val="8.6336530982629001E-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accent2">
                    <a:lumMod val="50000"/>
                  </a:schemeClr>
                </a:solidFill>
                <a:latin typeface="幼圆" panose="02010509060101010101" charset="-122"/>
                <a:ea typeface="幼圆" panose="02010509060101010101" charset="-122"/>
                <a:cs typeface="幼圆" panose="02010509060101010101" charset="-122"/>
                <a:sym typeface="幼圆" panose="02010509060101010101" charset="-122"/>
              </a:defRPr>
            </a:pPr>
            <a:r>
              <a:rPr lang="zh-CN" altLang="en-US" b="1">
                <a:solidFill>
                  <a:schemeClr val="accent2">
                    <a:lumMod val="50000"/>
                  </a:schemeClr>
                </a:solidFill>
                <a:latin typeface="幼圆" panose="02010509060101010101" charset="-122"/>
                <a:ea typeface="幼圆" panose="02010509060101010101" charset="-122"/>
                <a:cs typeface="幼圆" panose="02010509060101010101" charset="-122"/>
                <a:sym typeface="幼圆" panose="02010509060101010101" charset="-122"/>
              </a:rPr>
              <a:t>▌ 季度收支利润图</a:t>
            </a:r>
          </a:p>
        </c:rich>
      </c:tx>
      <c:layout>
        <c:manualLayout>
          <c:xMode val="edge"/>
          <c:yMode val="edge"/>
          <c:x val="4.4497895369813599E-2"/>
          <c:y val="4.01034928848642E-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accent2">
                  <a:lumMod val="50000"/>
                </a:schemeClr>
              </a:solidFill>
              <a:latin typeface="幼圆" panose="02010509060101010101" charset="-122"/>
              <a:ea typeface="幼圆" panose="02010509060101010101" charset="-122"/>
              <a:cs typeface="幼圆" panose="02010509060101010101" charset="-122"/>
              <a:sym typeface="幼圆" panose="02010509060101010101" charset="-122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3914612146722799"/>
          <c:y val="0.24320827943078899"/>
          <c:w val="0.79591100420925998"/>
          <c:h val="0.432445019404915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统计!$G$3</c:f>
              <c:strCache>
                <c:ptCount val="1"/>
                <c:pt idx="0">
                  <c:v>支出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统计!$E$4:$E$7</c:f>
              <c:strCache>
                <c:ptCount val="4"/>
                <c:pt idx="0">
                  <c:v>一季度</c:v>
                </c:pt>
                <c:pt idx="1">
                  <c:v>二季度</c:v>
                </c:pt>
                <c:pt idx="2">
                  <c:v>三季度</c:v>
                </c:pt>
                <c:pt idx="3">
                  <c:v>四季度</c:v>
                </c:pt>
              </c:strCache>
            </c:strRef>
          </c:cat>
          <c:val>
            <c:numRef>
              <c:f>统计!$G$4:$G$7</c:f>
              <c:numCache>
                <c:formatCode>General</c:formatCode>
                <c:ptCount val="4"/>
                <c:pt idx="0">
                  <c:v>1800</c:v>
                </c:pt>
                <c:pt idx="1">
                  <c:v>4100</c:v>
                </c:pt>
                <c:pt idx="2">
                  <c:v>2100</c:v>
                </c:pt>
                <c:pt idx="3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D-477D-8907-A701F01B71DC}"/>
            </c:ext>
          </c:extLst>
        </c:ser>
        <c:ser>
          <c:idx val="0"/>
          <c:order val="1"/>
          <c:tx>
            <c:strRef>
              <c:f>统计!$F$3</c:f>
              <c:strCache>
                <c:ptCount val="1"/>
                <c:pt idx="0">
                  <c:v>收入</c:v>
                </c:pt>
              </c:strCache>
            </c:strRef>
          </c:tx>
          <c:spPr>
            <a:noFill/>
            <a:ln w="38100">
              <a:solidFill>
                <a:schemeClr val="accent5"/>
              </a:solidFill>
            </a:ln>
            <a:effectLst/>
          </c:spPr>
          <c:invertIfNegative val="0"/>
          <c:cat>
            <c:strRef>
              <c:f>统计!$E$4:$E$7</c:f>
              <c:strCache>
                <c:ptCount val="4"/>
                <c:pt idx="0">
                  <c:v>一季度</c:v>
                </c:pt>
                <c:pt idx="1">
                  <c:v>二季度</c:v>
                </c:pt>
                <c:pt idx="2">
                  <c:v>三季度</c:v>
                </c:pt>
                <c:pt idx="3">
                  <c:v>四季度</c:v>
                </c:pt>
              </c:strCache>
            </c:strRef>
          </c:cat>
          <c:val>
            <c:numRef>
              <c:f>统计!$F$4:$F$7</c:f>
              <c:numCache>
                <c:formatCode>General</c:formatCode>
                <c:ptCount val="4"/>
                <c:pt idx="0">
                  <c:v>4600</c:v>
                </c:pt>
                <c:pt idx="1">
                  <c:v>5300</c:v>
                </c:pt>
                <c:pt idx="2">
                  <c:v>4700</c:v>
                </c:pt>
                <c:pt idx="3">
                  <c:v>6100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AD-477D-8907-A701F01B7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100"/>
        <c:axId val="528005159"/>
        <c:axId val="111849193"/>
      </c:barChart>
      <c:lineChart>
        <c:grouping val="standard"/>
        <c:varyColors val="0"/>
        <c:ser>
          <c:idx val="2"/>
          <c:order val="2"/>
          <c:tx>
            <c:strRef>
              <c:f>统计!$H$3</c:f>
              <c:strCache>
                <c:ptCount val="1"/>
                <c:pt idx="0">
                  <c:v>利润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11"/>
            <c:spPr>
              <a:solidFill>
                <a:srgbClr val="00B0F0"/>
              </a:solidFill>
              <a:ln w="34925">
                <a:solidFill>
                  <a:schemeClr val="accent6">
                    <a:lumMod val="50000"/>
                    <a:alpha val="94000"/>
                  </a:schemeClr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统计!$E$4:$E$7</c:f>
              <c:strCache>
                <c:ptCount val="4"/>
                <c:pt idx="0">
                  <c:v>一季度</c:v>
                </c:pt>
                <c:pt idx="1">
                  <c:v>二季度</c:v>
                </c:pt>
                <c:pt idx="2">
                  <c:v>三季度</c:v>
                </c:pt>
                <c:pt idx="3">
                  <c:v>四季度</c:v>
                </c:pt>
              </c:strCache>
            </c:strRef>
          </c:cat>
          <c:val>
            <c:numRef>
              <c:f>统计!$H$4:$H$7</c:f>
              <c:numCache>
                <c:formatCode>General</c:formatCode>
                <c:ptCount val="4"/>
                <c:pt idx="0">
                  <c:v>2800</c:v>
                </c:pt>
                <c:pt idx="1">
                  <c:v>1200</c:v>
                </c:pt>
                <c:pt idx="2">
                  <c:v>2600</c:v>
                </c:pt>
                <c:pt idx="3">
                  <c:v>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AD-477D-8907-A701F01B7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005159"/>
        <c:axId val="111849193"/>
      </c:lineChart>
      <c:catAx>
        <c:axId val="52800515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1849193"/>
        <c:crosses val="autoZero"/>
        <c:auto val="1"/>
        <c:lblAlgn val="ctr"/>
        <c:lblOffset val="100"/>
        <c:noMultiLvlLbl val="0"/>
      </c:catAx>
      <c:valAx>
        <c:axId val="11184919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8005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legendEntry>
      <c:layout>
        <c:manualLayout>
          <c:xMode val="edge"/>
          <c:yMode val="edge"/>
          <c:x val="0.26127480457005398"/>
          <c:y val="0.88437978560490005"/>
          <c:w val="0.53337342152736"/>
          <c:h val="8.4992343032159301E-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accent2">
                    <a:lumMod val="50000"/>
                  </a:schemeClr>
                </a:solidFill>
                <a:latin typeface="幼圆" panose="02010509060101010101" charset="-122"/>
                <a:ea typeface="幼圆" panose="02010509060101010101" charset="-122"/>
                <a:cs typeface="幼圆" panose="02010509060101010101" charset="-122"/>
                <a:sym typeface="幼圆" panose="02010509060101010101" charset="-122"/>
              </a:defRPr>
            </a:pPr>
            <a:r>
              <a:rPr lang="zh-CN" altLang="en-US" b="1">
                <a:solidFill>
                  <a:schemeClr val="accent2">
                    <a:lumMod val="50000"/>
                  </a:schemeClr>
                </a:solidFill>
                <a:latin typeface="幼圆" panose="02010509060101010101" charset="-122"/>
                <a:ea typeface="幼圆" panose="02010509060101010101" charset="-122"/>
                <a:cs typeface="幼圆" panose="02010509060101010101" charset="-122"/>
                <a:sym typeface="幼圆" panose="02010509060101010101" charset="-122"/>
              </a:rPr>
              <a:t>▌ 全年利润占比</a:t>
            </a:r>
          </a:p>
        </c:rich>
      </c:tx>
      <c:layout>
        <c:manualLayout>
          <c:xMode val="edge"/>
          <c:yMode val="edge"/>
          <c:x val="4.2590079903512698E-2"/>
          <c:y val="0.10096463022508"/>
        </c:manualLayout>
      </c:layout>
      <c:overlay val="1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accent2">
                  <a:lumMod val="50000"/>
                </a:schemeClr>
              </a:solidFill>
              <a:latin typeface="幼圆" panose="02010509060101010101" charset="-122"/>
              <a:ea typeface="幼圆" panose="02010509060101010101" charset="-122"/>
              <a:cs typeface="幼圆" panose="02010509060101010101" charset="-122"/>
              <a:sym typeface="幼圆" panose="02010509060101010101" charset="-122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50301522689582401"/>
          <c:y val="8.23151125401929E-2"/>
          <c:w val="0.40253279059249197"/>
          <c:h val="0.85852090032154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>
                <a:outerShdw blurRad="127000" sx="102000" sy="102000" algn="ctr" rotWithShape="0">
                  <a:prstClr val="black">
                    <a:alpha val="52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F58-45C6-A686-67EE665B3E28}"/>
              </c:ext>
            </c:extLst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58-45C6-A686-67EE665B3E28}"/>
              </c:ext>
            </c:extLst>
          </c:dPt>
          <c:val>
            <c:numRef>
              <c:f>统计!$G$13:$H$13</c:f>
              <c:numCache>
                <c:formatCode>0.00%</c:formatCode>
                <c:ptCount val="2"/>
                <c:pt idx="0">
                  <c:v>0.43961352657004832</c:v>
                </c:pt>
                <c:pt idx="1">
                  <c:v>0.56038647342995174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58-45C6-A686-67EE665B3E2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F58-45C6-A686-67EE665B3E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F58-45C6-A686-67EE665B3E28}"/>
              </c:ext>
            </c:extLst>
          </c:dPt>
          <c:val>
            <c:numRef>
              <c:f>统计!$G$15:$H$15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5F58-45C6-A686-67EE665B3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15</xdr:row>
      <xdr:rowOff>50165</xdr:rowOff>
    </xdr:from>
    <xdr:to>
      <xdr:col>14</xdr:col>
      <xdr:colOff>236855</xdr:colOff>
      <xdr:row>25</xdr:row>
      <xdr:rowOff>146050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93980</xdr:colOff>
      <xdr:row>1</xdr:row>
      <xdr:rowOff>1270</xdr:rowOff>
    </xdr:from>
    <xdr:to>
      <xdr:col>14</xdr:col>
      <xdr:colOff>216535</xdr:colOff>
      <xdr:row>8</xdr:row>
      <xdr:rowOff>74295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100965</xdr:colOff>
      <xdr:row>8</xdr:row>
      <xdr:rowOff>179705</xdr:rowOff>
    </xdr:from>
    <xdr:to>
      <xdr:col>14</xdr:col>
      <xdr:colOff>211455</xdr:colOff>
      <xdr:row>14</xdr:row>
      <xdr:rowOff>305435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210820</xdr:colOff>
      <xdr:row>10</xdr:row>
      <xdr:rowOff>278130</xdr:rowOff>
    </xdr:from>
    <xdr:to>
      <xdr:col>10</xdr:col>
      <xdr:colOff>457835</xdr:colOff>
      <xdr:row>13</xdr:row>
      <xdr:rowOff>233680</xdr:rowOff>
    </xdr:to>
    <xdr:sp macro="" textlink="$F$13">
      <xdr:nvSpPr>
        <xdr:cNvPr id="6" name="文本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414260" y="3561080"/>
          <a:ext cx="1618615" cy="90614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>
          <a:noAutofit/>
        </a:bodyPr>
        <a:lstStyle/>
        <a:p>
          <a:pPr algn="ctr"/>
          <a:fld id="{F8A3B492-158B-4014-8CB2-979CA2A27A0A}" type="TxLink">
            <a:rPr lang="en-US" altLang="en-US" sz="2800" b="0" i="0" u="none" strike="noStrike">
              <a:solidFill>
                <a:schemeClr val="accent5">
                  <a:lumMod val="7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pPr algn="ctr"/>
            <a:t>43.96%</a:t>
          </a:fld>
          <a:endParaRPr lang="en-US" altLang="en-US" sz="2800" b="0" i="0" u="none" strike="noStrike">
            <a:solidFill>
              <a:schemeClr val="accent5">
                <a:lumMod val="7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27"/>
  <sheetViews>
    <sheetView showGridLines="0" tabSelected="1" zoomScale="85" zoomScaleNormal="85" workbookViewId="0">
      <selection activeCell="V13" sqref="V13"/>
    </sheetView>
  </sheetViews>
  <sheetFormatPr defaultColWidth="9" defaultRowHeight="18.95" customHeight="1" x14ac:dyDescent="0.15"/>
  <cols>
    <col min="1" max="1" width="4.375" style="1" customWidth="1"/>
    <col min="2" max="8" width="12.875" style="1" customWidth="1"/>
    <col min="9" max="16382" width="9" style="1"/>
    <col min="16383" max="16384" width="9" style="2"/>
  </cols>
  <sheetData>
    <row r="1" spans="1:16" ht="18.9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39.950000000000003" customHeight="1" x14ac:dyDescent="0.15">
      <c r="A2" s="3"/>
      <c r="B2" s="29" t="s">
        <v>22</v>
      </c>
      <c r="C2" s="19"/>
      <c r="D2" s="19"/>
      <c r="E2" s="19"/>
      <c r="F2" s="19"/>
      <c r="G2" s="19"/>
      <c r="H2" s="20"/>
      <c r="I2" s="3"/>
      <c r="J2" s="3"/>
      <c r="K2" s="3"/>
      <c r="L2" s="3"/>
      <c r="M2" s="3"/>
      <c r="N2" s="3"/>
      <c r="O2" s="3"/>
    </row>
    <row r="3" spans="1:16" ht="24.95" customHeight="1" x14ac:dyDescent="0.15">
      <c r="A3" s="3"/>
      <c r="B3" s="4"/>
      <c r="C3" s="5" t="s">
        <v>0</v>
      </c>
      <c r="D3" s="5" t="s">
        <v>1</v>
      </c>
      <c r="E3" s="6"/>
      <c r="F3" s="5" t="s">
        <v>0</v>
      </c>
      <c r="G3" s="5" t="s">
        <v>1</v>
      </c>
      <c r="H3" s="7" t="s">
        <v>2</v>
      </c>
      <c r="I3" s="3"/>
      <c r="J3" s="3"/>
      <c r="K3" s="3"/>
      <c r="L3" s="3"/>
      <c r="M3" s="3"/>
      <c r="N3" s="3"/>
      <c r="O3" s="3"/>
      <c r="P3" s="18"/>
    </row>
    <row r="4" spans="1:16" ht="24.95" customHeight="1" x14ac:dyDescent="0.15">
      <c r="A4" s="3"/>
      <c r="B4" s="8" t="s">
        <v>3</v>
      </c>
      <c r="C4" s="9">
        <v>1000</v>
      </c>
      <c r="D4" s="9">
        <v>400</v>
      </c>
      <c r="E4" s="10" t="s">
        <v>4</v>
      </c>
      <c r="F4" s="11">
        <f>SUM(C4:C6)</f>
        <v>4600</v>
      </c>
      <c r="G4" s="11">
        <f>SUM(D4:D6)</f>
        <v>1800</v>
      </c>
      <c r="H4" s="12">
        <f>F4-G4</f>
        <v>2800</v>
      </c>
      <c r="I4" s="3"/>
      <c r="J4" s="3"/>
      <c r="K4" s="3"/>
      <c r="L4" s="3"/>
      <c r="M4" s="3"/>
      <c r="N4" s="3"/>
      <c r="O4" s="3"/>
    </row>
    <row r="5" spans="1:16" ht="24.95" customHeight="1" x14ac:dyDescent="0.15">
      <c r="A5" s="3"/>
      <c r="B5" s="8" t="s">
        <v>5</v>
      </c>
      <c r="C5" s="9">
        <v>2000</v>
      </c>
      <c r="D5" s="9">
        <v>600</v>
      </c>
      <c r="E5" s="10" t="s">
        <v>6</v>
      </c>
      <c r="F5" s="11">
        <f>SUM(C7:C9)</f>
        <v>5300</v>
      </c>
      <c r="G5" s="11">
        <f>SUM(D7:D9)</f>
        <v>4100</v>
      </c>
      <c r="H5" s="12">
        <f>F5-G5</f>
        <v>1200</v>
      </c>
      <c r="I5" s="3"/>
      <c r="J5" s="3"/>
      <c r="K5" s="3"/>
      <c r="L5" s="3"/>
      <c r="M5" s="3"/>
      <c r="N5" s="3"/>
      <c r="O5" s="3"/>
    </row>
    <row r="6" spans="1:16" ht="24.95" customHeight="1" x14ac:dyDescent="0.15">
      <c r="A6" s="3"/>
      <c r="B6" s="8" t="s">
        <v>7</v>
      </c>
      <c r="C6" s="9">
        <v>1600</v>
      </c>
      <c r="D6" s="9">
        <v>800</v>
      </c>
      <c r="E6" s="10" t="s">
        <v>8</v>
      </c>
      <c r="F6" s="11">
        <f>SUM(C10:C12)</f>
        <v>4700</v>
      </c>
      <c r="G6" s="11">
        <f>SUM(D10:D12)</f>
        <v>2100</v>
      </c>
      <c r="H6" s="12">
        <f>F6-G6</f>
        <v>2600</v>
      </c>
      <c r="I6" s="3"/>
      <c r="J6" s="3"/>
      <c r="K6" s="3"/>
      <c r="L6" s="3"/>
      <c r="M6" s="3"/>
      <c r="N6" s="3"/>
      <c r="O6" s="3"/>
    </row>
    <row r="7" spans="1:16" ht="24.95" customHeight="1" x14ac:dyDescent="0.15">
      <c r="A7" s="3"/>
      <c r="B7" s="8" t="s">
        <v>9</v>
      </c>
      <c r="C7" s="9">
        <v>2000</v>
      </c>
      <c r="D7" s="9">
        <v>1200</v>
      </c>
      <c r="E7" s="10" t="s">
        <v>10</v>
      </c>
      <c r="F7" s="11">
        <f>SUM(C13:C15)</f>
        <v>6100</v>
      </c>
      <c r="G7" s="11">
        <f>SUM(D13:D15)</f>
        <v>3600</v>
      </c>
      <c r="H7" s="12">
        <f>F7-G7</f>
        <v>2500</v>
      </c>
      <c r="I7" s="3"/>
      <c r="J7" s="3"/>
      <c r="K7" s="3"/>
      <c r="L7" s="3"/>
      <c r="M7" s="3"/>
      <c r="N7" s="3"/>
      <c r="O7" s="3"/>
    </row>
    <row r="8" spans="1:16" ht="24.95" customHeight="1" x14ac:dyDescent="0.15">
      <c r="A8" s="3"/>
      <c r="B8" s="8" t="s">
        <v>11</v>
      </c>
      <c r="C8" s="9">
        <v>2000</v>
      </c>
      <c r="D8" s="9">
        <v>2100</v>
      </c>
      <c r="E8" s="21"/>
      <c r="F8" s="21"/>
      <c r="G8" s="21"/>
      <c r="H8" s="22"/>
      <c r="I8" s="3"/>
      <c r="J8" s="3"/>
      <c r="K8" s="3"/>
      <c r="L8" s="3"/>
      <c r="M8" s="3"/>
      <c r="N8" s="3"/>
      <c r="O8" s="3"/>
    </row>
    <row r="9" spans="1:16" ht="24.95" customHeight="1" x14ac:dyDescent="0.15">
      <c r="A9" s="3"/>
      <c r="B9" s="8" t="s">
        <v>12</v>
      </c>
      <c r="C9" s="9">
        <v>1300</v>
      </c>
      <c r="D9" s="9">
        <v>800</v>
      </c>
      <c r="E9" s="23" t="s">
        <v>13</v>
      </c>
      <c r="F9" s="25">
        <f>SUM(C4:C9)</f>
        <v>9900</v>
      </c>
      <c r="G9" s="25">
        <f>SUM(D4:D9)</f>
        <v>5900</v>
      </c>
      <c r="H9" s="27">
        <f>F9-G9</f>
        <v>4000</v>
      </c>
      <c r="I9" s="3"/>
      <c r="J9" s="3"/>
      <c r="K9" s="3"/>
      <c r="L9" s="3"/>
      <c r="M9" s="3"/>
      <c r="N9" s="3"/>
      <c r="O9" s="3"/>
    </row>
    <row r="10" spans="1:16" ht="24.95" customHeight="1" x14ac:dyDescent="0.15">
      <c r="A10" s="3"/>
      <c r="B10" s="8" t="s">
        <v>14</v>
      </c>
      <c r="C10" s="9">
        <v>1400</v>
      </c>
      <c r="D10" s="9">
        <v>500</v>
      </c>
      <c r="E10" s="23"/>
      <c r="F10" s="25"/>
      <c r="G10" s="25"/>
      <c r="H10" s="27"/>
      <c r="I10" s="3"/>
      <c r="J10" s="3"/>
      <c r="K10" s="3"/>
      <c r="L10" s="3"/>
      <c r="M10" s="3"/>
      <c r="N10" s="3"/>
      <c r="O10" s="3"/>
    </row>
    <row r="11" spans="1:16" ht="24.95" customHeight="1" x14ac:dyDescent="0.15">
      <c r="A11" s="3"/>
      <c r="B11" s="8" t="s">
        <v>15</v>
      </c>
      <c r="C11" s="9">
        <v>1200</v>
      </c>
      <c r="D11" s="9">
        <v>900</v>
      </c>
      <c r="E11" s="23" t="s">
        <v>16</v>
      </c>
      <c r="F11" s="25">
        <f>SUM(C10:C15)</f>
        <v>10800</v>
      </c>
      <c r="G11" s="25">
        <f>SUM(D10:D15)</f>
        <v>5700</v>
      </c>
      <c r="H11" s="27">
        <f>F11-G11</f>
        <v>5100</v>
      </c>
      <c r="I11" s="3"/>
      <c r="J11" s="3"/>
      <c r="K11" s="3"/>
      <c r="L11" s="3"/>
      <c r="M11" s="3"/>
      <c r="N11" s="3"/>
      <c r="O11" s="3"/>
    </row>
    <row r="12" spans="1:16" ht="24.95" customHeight="1" x14ac:dyDescent="0.15">
      <c r="A12" s="3"/>
      <c r="B12" s="8" t="s">
        <v>17</v>
      </c>
      <c r="C12" s="9">
        <v>2100</v>
      </c>
      <c r="D12" s="9">
        <v>700</v>
      </c>
      <c r="E12" s="23"/>
      <c r="F12" s="25"/>
      <c r="G12" s="25"/>
      <c r="H12" s="27"/>
      <c r="I12" s="3"/>
      <c r="J12" s="3"/>
      <c r="K12" s="3"/>
      <c r="L12" s="3"/>
      <c r="M12" s="3"/>
      <c r="N12" s="3"/>
      <c r="O12" s="3"/>
    </row>
    <row r="13" spans="1:16" ht="24.95" customHeight="1" x14ac:dyDescent="0.15">
      <c r="A13" s="3"/>
      <c r="B13" s="8" t="s">
        <v>18</v>
      </c>
      <c r="C13" s="9">
        <v>2000</v>
      </c>
      <c r="D13" s="9">
        <v>1300</v>
      </c>
      <c r="E13" s="13"/>
      <c r="F13" s="14">
        <f>H14/F14</f>
        <v>0.43961352657004832</v>
      </c>
      <c r="G13" s="14">
        <f>IF($H$14&lt;0,0,$H$14/$F$14)</f>
        <v>0.43961352657004832</v>
      </c>
      <c r="H13" s="15">
        <f>IF($G$13&lt;0,1,1-$G$13)</f>
        <v>0.56038647342995174</v>
      </c>
      <c r="I13" s="3"/>
      <c r="J13" s="3"/>
      <c r="K13" s="3"/>
      <c r="L13" s="3"/>
      <c r="M13" s="3"/>
      <c r="N13" s="3"/>
      <c r="O13" s="3"/>
    </row>
    <row r="14" spans="1:16" ht="24.95" customHeight="1" x14ac:dyDescent="0.15">
      <c r="A14" s="3"/>
      <c r="B14" s="8" t="s">
        <v>19</v>
      </c>
      <c r="C14" s="9">
        <v>1900</v>
      </c>
      <c r="D14" s="9">
        <v>800</v>
      </c>
      <c r="E14" s="23" t="s">
        <v>20</v>
      </c>
      <c r="F14" s="25">
        <f>SUM(C4:C15)</f>
        <v>20700</v>
      </c>
      <c r="G14" s="25">
        <f>SUM(D4:D15)</f>
        <v>11600</v>
      </c>
      <c r="H14" s="27">
        <f>F14-G14</f>
        <v>9100</v>
      </c>
      <c r="I14" s="3"/>
      <c r="J14" s="3"/>
      <c r="K14" s="3"/>
      <c r="L14" s="3"/>
      <c r="M14" s="3"/>
      <c r="N14" s="3"/>
      <c r="O14" s="3"/>
    </row>
    <row r="15" spans="1:16" ht="24.95" customHeight="1" x14ac:dyDescent="0.15">
      <c r="A15" s="3"/>
      <c r="B15" s="16" t="s">
        <v>21</v>
      </c>
      <c r="C15" s="17">
        <v>2200</v>
      </c>
      <c r="D15" s="17">
        <v>1500</v>
      </c>
      <c r="E15" s="24"/>
      <c r="F15" s="26"/>
      <c r="G15" s="26"/>
      <c r="H15" s="28"/>
      <c r="I15" s="3"/>
      <c r="J15" s="3"/>
      <c r="K15" s="3"/>
      <c r="L15" s="3"/>
      <c r="M15" s="3"/>
      <c r="N15" s="3"/>
      <c r="O15" s="3"/>
    </row>
    <row r="16" spans="1:16" ht="18.9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.9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.9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.9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.9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9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8.9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.9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8.9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8.9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8.9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8.9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sheetProtection insertHyperlinks="0" selectLockedCells="1" autoFilter="0"/>
  <mergeCells count="14">
    <mergeCell ref="B2:H2"/>
    <mergeCell ref="E8:H8"/>
    <mergeCell ref="E9:E10"/>
    <mergeCell ref="E11:E12"/>
    <mergeCell ref="E14:E15"/>
    <mergeCell ref="F9:F10"/>
    <mergeCell ref="F11:F12"/>
    <mergeCell ref="F14:F15"/>
    <mergeCell ref="G9:G10"/>
    <mergeCell ref="G11:G12"/>
    <mergeCell ref="G14:G15"/>
    <mergeCell ref="H9:H10"/>
    <mergeCell ref="H11:H12"/>
    <mergeCell ref="H14:H15"/>
  </mergeCells>
  <phoneticPr fontId="7" type="noConversion"/>
  <pageMargins left="0.25" right="0.25" top="0.75" bottom="0.75" header="0.3" footer="0.3"/>
  <pageSetup paperSize="9" scale="60" fitToHeight="0" orientation="portrait" horizontalDpi="1200" verticalDpi="1200" r:id="rId1"/>
  <ignoredErrors>
    <ignoredError sqref="F4:G7 F9:G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qmr</cp:lastModifiedBy>
  <cp:lastPrinted>2017-12-26T06:12:56Z</cp:lastPrinted>
  <dcterms:created xsi:type="dcterms:W3CDTF">2017-12-20T10:54:00Z</dcterms:created>
  <dcterms:modified xsi:type="dcterms:W3CDTF">2017-12-26T06:12:58Z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