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iagrams/colors1.xml" ContentType="application/vnd.openxmlformats-officedocument.drawingml.diagramColors+xml"/>
  <Override PartName="/xl/diagrams/data1.xml" ContentType="application/vnd.openxmlformats-officedocument.drawingml.diagramData+xml"/>
  <Override PartName="/xl/diagrams/drawing1.xml" ContentType="application/vnd.ms-office.drawingml.diagramDrawing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40" windowHeight="17745" activeTab="1"/>
  </bookViews>
  <sheets>
    <sheet name="使用说明" sheetId="6" r:id="rId1"/>
    <sheet name="首页" sheetId="5" r:id="rId2"/>
    <sheet name="基础设置" sheetId="4" r:id="rId3"/>
    <sheet name="销售员提成汇总表" sheetId="3" r:id="rId4"/>
    <sheet name="销售员工资汇总表" sheetId="2" r:id="rId5"/>
    <sheet name="销售明细录入" sheetId="1" r:id="rId6"/>
  </sheets>
  <externalReferences>
    <externalReference r:id="rId7"/>
    <externalReference r:id="rId8"/>
  </externalReferences>
  <calcPr calcId="144525"/>
</workbook>
</file>

<file path=xl/comments1.xml><?xml version="1.0" encoding="utf-8"?>
<comments xmlns="http://schemas.openxmlformats.org/spreadsheetml/2006/main">
  <authors>
    <author>hiroka</author>
    <author>mtak21</author>
  </authors>
  <commentList>
    <comment ref="H1" authorId="0">
      <text>
        <r>
          <rPr>
            <sz val="11"/>
            <color indexed="39"/>
            <rFont val="MS PGothic"/>
            <charset val="128"/>
          </rPr>
          <t>この項目名は変更が出来ます。</t>
        </r>
      </text>
    </comment>
    <comment ref="I1" authorId="1">
      <text>
        <r>
          <rPr>
            <sz val="11"/>
            <color indexed="39"/>
            <rFont val="MS PGothic"/>
            <charset val="128"/>
          </rPr>
          <t>この項目は変更できます。</t>
        </r>
      </text>
    </comment>
  </commentList>
</comments>
</file>

<file path=xl/sharedStrings.xml><?xml version="1.0" encoding="utf-8"?>
<sst xmlns="http://schemas.openxmlformats.org/spreadsheetml/2006/main" count="57">
  <si>
    <t>1、基础设置表录入职员和商品信息。</t>
  </si>
  <si>
    <t>2、销售明细录入表职员编码，商品编码下拉选择，销售金额，提成金额自动计算，其他手录</t>
  </si>
  <si>
    <t>3、销售员工资汇总表，录入年份，月份，自动生成报表</t>
  </si>
  <si>
    <t>4、销售员提成汇总表，录入年份，月份，自动生成报表</t>
  </si>
  <si>
    <t>销 售 提 成 工 资 核 算 系 统</t>
  </si>
  <si>
    <t>职员编码</t>
  </si>
  <si>
    <t>职员名称</t>
  </si>
  <si>
    <t>商品编码</t>
  </si>
  <si>
    <t>商品类别</t>
  </si>
  <si>
    <t>商品名称</t>
  </si>
  <si>
    <t>单位</t>
  </si>
  <si>
    <t>K001</t>
  </si>
  <si>
    <t>张三</t>
  </si>
  <si>
    <t>S001</t>
  </si>
  <si>
    <t>上衣类</t>
  </si>
  <si>
    <t>女衬衣</t>
  </si>
  <si>
    <t>件</t>
  </si>
  <si>
    <t>K002</t>
  </si>
  <si>
    <t>李四</t>
  </si>
  <si>
    <t>S002</t>
  </si>
  <si>
    <t>男衬衣</t>
  </si>
  <si>
    <t>K003</t>
  </si>
  <si>
    <t>黄五</t>
  </si>
  <si>
    <t>S003</t>
  </si>
  <si>
    <t>女T恤</t>
  </si>
  <si>
    <t>K004</t>
  </si>
  <si>
    <t>陈六</t>
  </si>
  <si>
    <t>裤子类</t>
  </si>
  <si>
    <t>女西裤</t>
  </si>
  <si>
    <t>条</t>
  </si>
  <si>
    <t>K005</t>
  </si>
  <si>
    <t>丁一</t>
  </si>
  <si>
    <t>男西裤</t>
  </si>
  <si>
    <t>男短裤</t>
  </si>
  <si>
    <t>M001</t>
  </si>
  <si>
    <t>帽子类</t>
  </si>
  <si>
    <t>男太阳帽</t>
  </si>
  <si>
    <t>顶</t>
  </si>
  <si>
    <t>M002</t>
  </si>
  <si>
    <t>女太阳帽</t>
  </si>
  <si>
    <t>年</t>
  </si>
  <si>
    <t>月</t>
  </si>
  <si>
    <t>序号</t>
  </si>
  <si>
    <t>销售金额</t>
  </si>
  <si>
    <t>回款金额</t>
  </si>
  <si>
    <t>提成金额</t>
  </si>
  <si>
    <t>合计</t>
  </si>
  <si>
    <t>提成工资</t>
  </si>
  <si>
    <t>基本工资</t>
  </si>
  <si>
    <t>其他补贴</t>
  </si>
  <si>
    <t>总计</t>
  </si>
  <si>
    <t>日期</t>
  </si>
  <si>
    <t>数量</t>
  </si>
  <si>
    <t>销售单价</t>
  </si>
  <si>
    <t>收款金额</t>
  </si>
  <si>
    <t>提成比例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</si>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</sst>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&quot;\&quot;#,##0;[Red]&quot;\&quot;\-#,##0"/>
  </numFmts>
  <fonts count="30">
    <font>
      <sz val="11"/>
      <name val="ＭＳ Ｐゴシック"/>
      <charset val="128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6"/>
      <color theme="0"/>
      <name val="微软雅黑"/>
      <charset val="134"/>
    </font>
    <font>
      <sz val="26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明朝"/>
      <charset val="128"/>
    </font>
  </fonts>
  <fills count="40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indexed="6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1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0" borderId="13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9" fillId="0" borderId="0"/>
    <xf numFmtId="0" fontId="6" fillId="0" borderId="0">
      <alignment vertical="center"/>
    </xf>
  </cellStyleXfs>
  <cellXfs count="48">
    <xf numFmtId="0" fontId="0" fillId="0" borderId="0" xfId="0"/>
    <xf numFmtId="1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38" fontId="1" fillId="0" borderId="0" xfId="33" applyFont="1" applyAlignment="1" applyProtection="1">
      <alignment vertical="center"/>
      <protection hidden="1"/>
    </xf>
    <xf numFmtId="9" fontId="1" fillId="0" borderId="0" xfId="33" applyNumberFormat="1" applyFont="1" applyAlignment="1" applyProtection="1">
      <alignment horizontal="center" vertical="center"/>
      <protection hidden="1"/>
    </xf>
    <xf numFmtId="38" fontId="1" fillId="0" borderId="0" xfId="33" applyFont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 shrinkToFit="1"/>
      <protection hidden="1"/>
    </xf>
    <xf numFmtId="38" fontId="1" fillId="2" borderId="2" xfId="33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38" fontId="1" fillId="2" borderId="3" xfId="33" applyFont="1" applyFill="1" applyBorder="1" applyAlignment="1" applyProtection="1">
      <alignment horizontal="center" vertical="center" shrinkToFit="1"/>
      <protection locked="0"/>
    </xf>
    <xf numFmtId="14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38" fontId="1" fillId="4" borderId="2" xfId="33" applyFont="1" applyFill="1" applyBorder="1" applyAlignment="1" applyProtection="1">
      <alignment horizontal="center" vertical="center"/>
    </xf>
    <xf numFmtId="38" fontId="1" fillId="3" borderId="2" xfId="33" applyFont="1" applyFill="1" applyBorder="1" applyAlignment="1" applyProtection="1">
      <alignment vertical="center"/>
      <protection locked="0"/>
    </xf>
    <xf numFmtId="1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38" fontId="1" fillId="3" borderId="5" xfId="33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9" fontId="1" fillId="2" borderId="1" xfId="33" applyNumberFormat="1" applyFont="1" applyFill="1" applyBorder="1" applyAlignment="1" applyProtection="1">
      <alignment horizontal="center" vertical="center" shrinkToFit="1"/>
      <protection hidden="1"/>
    </xf>
    <xf numFmtId="38" fontId="1" fillId="2" borderId="3" xfId="33" applyFont="1" applyFill="1" applyBorder="1" applyAlignment="1" applyProtection="1">
      <alignment horizontal="center" vertical="center" shrinkToFit="1"/>
      <protection hidden="1"/>
    </xf>
    <xf numFmtId="38" fontId="1" fillId="3" borderId="6" xfId="33" applyFont="1" applyFill="1" applyBorder="1" applyAlignment="1" applyProtection="1">
      <alignment vertical="center"/>
      <protection locked="0"/>
    </xf>
    <xf numFmtId="9" fontId="1" fillId="3" borderId="6" xfId="33" applyNumberFormat="1" applyFont="1" applyFill="1" applyBorder="1" applyAlignment="1" applyProtection="1">
      <alignment horizontal="right" vertical="center"/>
      <protection locked="0"/>
    </xf>
    <xf numFmtId="38" fontId="1" fillId="5" borderId="4" xfId="33" applyFont="1" applyFill="1" applyBorder="1" applyAlignment="1" applyProtection="1">
      <alignment horizontal="right" vertical="center"/>
      <protection hidden="1"/>
    </xf>
    <xf numFmtId="38" fontId="1" fillId="3" borderId="7" xfId="33" applyFont="1" applyFill="1" applyBorder="1" applyAlignment="1" applyProtection="1">
      <alignment vertical="center"/>
      <protection locked="0"/>
    </xf>
    <xf numFmtId="9" fontId="1" fillId="3" borderId="7" xfId="33" applyNumberFormat="1" applyFont="1" applyFill="1" applyBorder="1" applyAlignment="1" applyProtection="1">
      <alignment horizontal="right" vertical="center"/>
      <protection locked="0"/>
    </xf>
    <xf numFmtId="38" fontId="1" fillId="5" borderId="5" xfId="33" applyFont="1" applyFill="1" applyBorder="1" applyAlignment="1" applyProtection="1">
      <alignment horizontal="right" vertical="center"/>
      <protection hidden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shrinkToFit="1"/>
      <protection hidden="1"/>
    </xf>
    <xf numFmtId="38" fontId="1" fillId="2" borderId="9" xfId="33" applyFont="1" applyFill="1" applyBorder="1" applyAlignment="1" applyProtection="1">
      <alignment horizontal="center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38" fontId="1" fillId="4" borderId="2" xfId="33" applyFont="1" applyFill="1" applyBorder="1" applyAlignment="1" applyProtection="1">
      <alignment horizontal="center" vertical="center"/>
      <protection locked="0"/>
    </xf>
    <xf numFmtId="0" fontId="6" fillId="0" borderId="0" xfId="52" applyFill="1">
      <alignment vertical="center"/>
    </xf>
    <xf numFmtId="0" fontId="7" fillId="7" borderId="0" xfId="52" applyFont="1" applyFill="1" applyAlignment="1">
      <alignment horizontal="center" vertical="center"/>
    </xf>
    <xf numFmtId="0" fontId="8" fillId="7" borderId="0" xfId="52" applyFont="1" applyFill="1" applyAlignment="1">
      <alignment horizontal="center" vertical="center"/>
    </xf>
    <xf numFmtId="0" fontId="6" fillId="8" borderId="0" xfId="52" applyFill="1">
      <alignment vertical="center"/>
    </xf>
    <xf numFmtId="0" fontId="6" fillId="7" borderId="0" xfId="52" applyFill="1">
      <alignment vertical="center"/>
    </xf>
    <xf numFmtId="0" fontId="5" fillId="0" borderId="0" xfId="52" applyFont="1">
      <alignment vertical="center"/>
    </xf>
    <xf numFmtId="0" fontId="6" fillId="0" borderId="0" xfId="52" applyFont="1">
      <alignment vertical="center"/>
    </xf>
    <xf numFmtId="0" fontId="5" fillId="0" borderId="0" xfId="52" applyFont="1" applyAlignment="1">
      <alignment vertical="center" wrapText="1"/>
    </xf>
    <xf numFmtId="0" fontId="6" fillId="0" borderId="0" xfId="52" applyNumberFormat="1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桁区切り 2" xfId="33"/>
    <cellStyle name="20% - 强调文字颜色 5" xfId="34" builtinId="46"/>
    <cellStyle name="强调文字颜色 1" xfId="35" builtinId="29"/>
    <cellStyle name="20% - 强调文字颜色 1" xfId="36" builtinId="30"/>
    <cellStyle name="通貨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標準_草場ビル" xfId="51"/>
    <cellStyle name="常规 2" xfId="52"/>
  </cellStyles>
  <tableStyles count="0" defaultTableStyle="TableStyleMedium2" defaultPivotStyle="PivotStyleLight16"/>
  <colors>
    <mruColors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08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/>
              <a:t>销售业绩统计图</a:t>
            </a:r>
            <a:endParaRPr lang="zh-CN" alt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068553133508"/>
          <c:y val="0.0889558906075543"/>
          <c:w val="0.878742764377929"/>
          <c:h val="0.82941044482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"销售业绩"</c:f>
              <c:strCache>
                <c:ptCount val="1"/>
                <c:pt idx="0">
                  <c:v>销售业绩</c:v>
                </c:pt>
              </c:strCache>
            </c:strRef>
          </c:tx>
          <c:spPr>
            <a:solidFill>
              <a:srgbClr val="0070C0"/>
            </a:solidFill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销售员提成汇总表!$D$5:$D$39</c:f>
              <c:strCache>
                <c:ptCount val="35"/>
                <c:pt idx="0">
                  <c:v>张三</c:v>
                </c:pt>
                <c:pt idx="1">
                  <c:v>李四</c:v>
                </c:pt>
                <c:pt idx="2">
                  <c:v>黄五</c:v>
                </c:pt>
                <c:pt idx="3">
                  <c:v>陈六</c:v>
                </c:pt>
                <c:pt idx="4">
                  <c:v>丁一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</c:strCache>
            </c:strRef>
          </c:cat>
          <c:val>
            <c:numRef>
              <c:f>销售员提成汇总表!$E$5:$E$39</c:f>
              <c:numCache>
                <c:formatCode>#,##0;[Red]\-#,##0</c:formatCode>
                <c:ptCount val="35"/>
                <c:pt idx="0">
                  <c:v>3000</c:v>
                </c:pt>
                <c:pt idx="1">
                  <c:v>2400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8610432"/>
        <c:axId val="658939904"/>
      </c:barChart>
      <c:barChart>
        <c:barDir val="col"/>
        <c:grouping val="clustered"/>
        <c:varyColors val="0"/>
        <c:ser>
          <c:idx val="1"/>
          <c:order val="1"/>
          <c:tx>
            <c:strRef>
              <c:f>[2]Sheet1!$E$3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[2]Sheet1!$C$4:$C$12</c:f>
              <c:strCache>
                <c:ptCount val="9"/>
                <c:pt idx="0">
                  <c:v>待用名1</c:v>
                </c:pt>
                <c:pt idx="1">
                  <c:v>待用名2</c:v>
                </c:pt>
                <c:pt idx="2">
                  <c:v>待用名3</c:v>
                </c:pt>
                <c:pt idx="3">
                  <c:v>待用名4</c:v>
                </c:pt>
                <c:pt idx="4">
                  <c:v>待用名5</c:v>
                </c:pt>
                <c:pt idx="5">
                  <c:v>待用名6</c:v>
                </c:pt>
                <c:pt idx="6">
                  <c:v>待用名7</c:v>
                </c:pt>
                <c:pt idx="7">
                  <c:v>待用名8</c:v>
                </c:pt>
                <c:pt idx="8">
                  <c:v>待用名9</c:v>
                </c:pt>
              </c:strCache>
            </c:strRef>
          </c:cat>
          <c:val>
            <c:numRef>
              <c:f>[2]Sheet1!$E$4:$E$12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8942208"/>
        <c:axId val="658944000"/>
      </c:barChart>
      <c:catAx>
        <c:axId val="658610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spcFirstLastPara="0" vertOverflow="ellipsis" vert="eaVert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658939904"/>
        <c:crosses val="autoZero"/>
        <c:auto val="1"/>
        <c:lblAlgn val="ctr"/>
        <c:lblOffset val="100"/>
        <c:noMultiLvlLbl val="0"/>
      </c:catAx>
      <c:valAx>
        <c:axId val="658939904"/>
        <c:scaling>
          <c:orientation val="minMax"/>
        </c:scaling>
        <c:delete val="0"/>
        <c:axPos val="l"/>
        <c:numFmt formatCode="#,##0;[Red]\-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658610432"/>
        <c:crosses val="autoZero"/>
        <c:crossBetween val="between"/>
      </c:valAx>
      <c:catAx>
        <c:axId val="6589422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658944000"/>
        <c:crosses val="autoZero"/>
        <c:auto val="1"/>
        <c:lblAlgn val="ctr"/>
        <c:lblOffset val="100"/>
        <c:noMultiLvlLbl val="0"/>
      </c:catAx>
      <c:valAx>
        <c:axId val="6589440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658942208"/>
        <c:crosses val="max"/>
        <c:crossBetween val="between"/>
      </c:valAx>
      <c:spPr>
        <a:noFill/>
      </c:spPr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</c:spPr>
  <c:txPr>
    <a:bodyPr/>
    <a:lstStyle/>
    <a:p>
      <a:pPr>
        <a:defRPr lang="zh-CN" sz="900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3">
  <dgm:title val=""/>
  <dgm:desc val=""/>
  <dgm:catLst>
    <dgm:cat type="accent1" pri="11300"/>
  </dgm:catLst>
  <dgm:styleLbl name="align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Node1">
    <dgm:fillClrLst>
      <a:schemeClr val="accent1">
        <a:shade val="80000"/>
      </a:schemeClr>
      <a:schemeClr val="accent1">
        <a:tint val="7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/>
    <dgm:txEffectClrLst/>
  </dgm:styleLbl>
  <dgm:styleLbl name="asst0">
    <dgm:fillClrLst meth="repeat">
      <a:schemeClr val="accent1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1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>
        <a:tint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bg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SibTrans2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 meth="repeat">
      <a:schemeClr val="lt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>
        <a:tint val="99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>
        <a:tint val="8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SibTrans2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 meth="repeat">
      <a:schemeClr val="lt1"/>
    </dgm:txFillClrLst>
    <dgm:txEffectClrLst/>
  </dgm:styleLbl>
  <dgm:styleLbl name="lnNode1">
    <dgm:fillClrLst>
      <a:schemeClr val="accent1">
        <a:shade val="80000"/>
      </a:schemeClr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0">
    <dgm:fillClrLst meth="repeat">
      <a:schemeClr val="accent1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1">
        <a:shade val="80000"/>
      </a:schemeClr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1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>
        <a:tint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1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>
        <a:tint val="99000"/>
      </a:schemeClr>
    </dgm:fillClrLst>
    <dgm:linClrLst meth="repeat">
      <a:schemeClr val="accent1">
        <a:tint val="99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>
        <a:tint val="80000"/>
      </a:schemeClr>
    </dgm:fillClrLst>
    <dgm:linClrLst meth="repeat">
      <a:schemeClr val="accent1">
        <a:tint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lt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  <dgm:styleLbl name="sibTrans1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sibTrans2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/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vennNode1">
    <dgm:fillClrLst>
      <a:schemeClr val="accent1">
        <a:shade val="80000"/>
        <a:alpha val="50000"/>
      </a:schemeClr>
      <a:schemeClr val="accent1">
        <a:tint val="7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4C87C-20C7-4FC1-AF40-01887BB6BF42}" type="doc">
      <dgm:prSet loTypeId="urn:microsoft.com/office/officeart/2005/8/layout/radial6" loCatId="cycle" qsTypeId="urn:microsoft.com/office/officeart/2005/8/quickstyle/simple4" qsCatId="simple" csTypeId="urn:microsoft.com/office/officeart/2005/8/colors/accent1_3" csCatId="accent1" phldr="1"/>
      <dgm:spPr/>
      <dgm:t>
        <a:bodyPr/>
        <a:lstStyle/>
        <a:p>
          <a:endParaRPr lang="zh-CN" altLang="en-US"/>
        </a:p>
      </dgm:t>
    </dgm:pt>
    <dgm:pt modelId="{E535213D-C7BE-461D-A49F-D5C0B0026252}">
      <dgm:prSet phldrT="[文本]"/>
      <dgm:spPr/>
      <dgm:t>
        <a:bodyPr/>
        <a:lstStyle/>
        <a:p>
          <a:endParaRPr lang="zh-CN" altLang="en-US"/>
        </a:p>
      </dgm:t>
    </dgm:pt>
    <dgm:pt modelId="{42F2C51B-280B-4718-A39D-06B67DBF344E}" cxnId="{FE744078-C785-4E17-87B4-D96FAC359C52}" type="parTrans">
      <dgm:prSet/>
      <dgm:spPr/>
      <dgm:t>
        <a:bodyPr/>
        <a:lstStyle/>
        <a:p>
          <a:endParaRPr lang="zh-CN" altLang="en-US"/>
        </a:p>
      </dgm:t>
    </dgm:pt>
    <dgm:pt modelId="{01C9C642-A284-46E8-9162-96346658B03E}" cxnId="{FE744078-C785-4E17-87B4-D96FAC359C52}" type="sibTrans">
      <dgm:prSet/>
      <dgm:spPr/>
      <dgm:t>
        <a:bodyPr/>
        <a:lstStyle/>
        <a:p>
          <a:endParaRPr lang="zh-CN" altLang="en-US"/>
        </a:p>
      </dgm:t>
    </dgm:pt>
    <dgm:pt modelId="{7CF2A01F-3B2D-4E7D-933E-A2D95B421354}">
      <dgm:prSet phldrT="[文本]" phldr="1"/>
      <dgm:spPr/>
      <dgm:t>
        <a:bodyPr/>
        <a:lstStyle/>
        <a:p>
          <a:endParaRPr lang="zh-CN" altLang="en-US"/>
        </a:p>
      </dgm:t>
    </dgm:pt>
    <dgm:pt modelId="{5B6661BD-87FD-4366-9C2C-729F8CB5097B}" cxnId="{881A3CB1-CC9A-4ACD-8D01-59515B6EB7B0}" type="parTrans">
      <dgm:prSet/>
      <dgm:spPr/>
      <dgm:t>
        <a:bodyPr/>
        <a:lstStyle/>
        <a:p>
          <a:endParaRPr lang="zh-CN" altLang="en-US"/>
        </a:p>
      </dgm:t>
    </dgm:pt>
    <dgm:pt modelId="{5D62CB0A-673D-4474-9CF0-D838E4A6276B}" cxnId="{881A3CB1-CC9A-4ACD-8D01-59515B6EB7B0}" type="sibTrans">
      <dgm:prSet/>
      <dgm:spPr/>
      <dgm:t>
        <a:bodyPr/>
        <a:lstStyle/>
        <a:p>
          <a:endParaRPr lang="zh-CN" altLang="en-US"/>
        </a:p>
      </dgm:t>
    </dgm:pt>
    <dgm:pt modelId="{FC3D60D8-8A36-4A72-90C4-E363FEC8D987}">
      <dgm:prSet phldrT="[文本]"/>
      <dgm:spPr/>
      <dgm:t>
        <a:bodyPr/>
        <a:lstStyle/>
        <a:p>
          <a:endParaRPr lang="zh-CN" altLang="en-US"/>
        </a:p>
      </dgm:t>
    </dgm:pt>
    <dgm:pt modelId="{DF90A462-7E7C-4710-BFC1-4CAC004A11B0}" cxnId="{DAB682E6-EE46-4D7A-8BAA-9E56D574A16D}" type="parTrans">
      <dgm:prSet/>
      <dgm:spPr/>
      <dgm:t>
        <a:bodyPr/>
        <a:lstStyle/>
        <a:p>
          <a:endParaRPr lang="zh-CN" altLang="en-US"/>
        </a:p>
      </dgm:t>
    </dgm:pt>
    <dgm:pt modelId="{ABBCBD66-7B28-4526-8276-ED6420073846}" cxnId="{DAB682E6-EE46-4D7A-8BAA-9E56D574A16D}" type="sibTrans">
      <dgm:prSet/>
      <dgm:spPr>
        <a:solidFill>
          <a:srgbClr val="0070C0"/>
        </a:solidFill>
      </dgm:spPr>
      <dgm:t>
        <a:bodyPr/>
        <a:lstStyle/>
        <a:p>
          <a:endParaRPr lang="zh-CN" altLang="en-US"/>
        </a:p>
      </dgm:t>
    </dgm:pt>
    <dgm:pt modelId="{E7D07CD1-9F89-4176-A119-EFC238F48F84}">
      <dgm:prSet phldrT="[文本]"/>
      <dgm:spPr/>
      <dgm:t>
        <a:bodyPr/>
        <a:lstStyle/>
        <a:p>
          <a:endParaRPr lang="zh-CN" altLang="en-US"/>
        </a:p>
      </dgm:t>
    </dgm:pt>
    <dgm:pt modelId="{7B46F7DB-3DF6-414B-B0A8-1085C4211E3C}" cxnId="{3BBD25B0-0221-4A55-97C5-F6F724AC568F}" type="parTrans">
      <dgm:prSet/>
      <dgm:spPr/>
      <dgm:t>
        <a:bodyPr/>
        <a:lstStyle/>
        <a:p>
          <a:endParaRPr lang="zh-CN" altLang="en-US"/>
        </a:p>
      </dgm:t>
    </dgm:pt>
    <dgm:pt modelId="{2654C656-6A1F-495B-BB13-372045A72F70}" cxnId="{3BBD25B0-0221-4A55-97C5-F6F724AC568F}" type="sibTrans">
      <dgm:prSet/>
      <dgm:spPr>
        <a:solidFill>
          <a:srgbClr val="0070C0"/>
        </a:solidFill>
      </dgm:spPr>
      <dgm:t>
        <a:bodyPr/>
        <a:lstStyle/>
        <a:p>
          <a:endParaRPr lang="zh-CN" altLang="en-US"/>
        </a:p>
      </dgm:t>
    </dgm:pt>
    <dgm:pt modelId="{A63093E7-42F7-4B5F-982E-69C6AB79F7EB}">
      <dgm:prSet phldrT="[文本]"/>
      <dgm:spPr>
        <a:blipFill rotWithShape="0">
          <a:blip xmlns:r="http://schemas.openxmlformats.org/officeDocument/2006/relationships" r:embed="rId1"/>
          <a:stretch>
            <a:fillRect/>
          </a:stretch>
        </a:blipFill>
        <a:ln>
          <a:noFill/>
        </a:ln>
      </dgm:spPr>
      <dgm:t>
        <a:bodyPr/>
        <a:lstStyle/>
        <a:p>
          <a:endParaRPr lang="zh-CN" altLang="en-US"/>
        </a:p>
      </dgm:t>
    </dgm:pt>
    <dgm:pt modelId="{1B04FC70-6756-4CDB-AB73-5C4A3118FA5E}" cxnId="{BE46FB57-1D6A-4D22-B549-C848887A8FE2}" type="parTrans">
      <dgm:prSet/>
      <dgm:spPr/>
      <dgm:t>
        <a:bodyPr/>
        <a:lstStyle/>
        <a:p>
          <a:endParaRPr lang="zh-CN" altLang="en-US"/>
        </a:p>
      </dgm:t>
    </dgm:pt>
    <dgm:pt modelId="{472DD8F3-0F38-40C2-AA7F-E8B49EACA9DD}" cxnId="{BE46FB57-1D6A-4D22-B549-C848887A8FE2}" type="sibTrans">
      <dgm:prSet/>
      <dgm:spPr>
        <a:solidFill>
          <a:srgbClr val="0070C0"/>
        </a:solidFill>
      </dgm:spPr>
      <dgm:t>
        <a:bodyPr/>
        <a:lstStyle/>
        <a:p>
          <a:endParaRPr lang="zh-CN" altLang="en-US"/>
        </a:p>
      </dgm:t>
    </dgm:pt>
    <dgm:pt modelId="{6C78D1FB-36BC-4982-BB56-EDA46A7129F5}" type="pres">
      <dgm:prSet presAssocID="{1E24C87C-20C7-4FC1-AF40-01887BB6BF42}" presName="Name0" presStyleCnt="0">
        <dgm:presLayoutVars>
          <dgm:chMax val="1"/>
          <dgm:dir/>
          <dgm:animLvl val="ctr"/>
          <dgm:resizeHandles val="exact"/>
        </dgm:presLayoutVars>
      </dgm:prSet>
      <dgm:spPr/>
      <dgm:t>
        <a:bodyPr/>
        <a:lstStyle/>
        <a:p>
          <a:endParaRPr lang="zh-CN" altLang="en-US"/>
        </a:p>
      </dgm:t>
    </dgm:pt>
    <dgm:pt modelId="{49F60D2D-93F0-4081-99CB-A601348AB96F}" type="pres">
      <dgm:prSet presAssocID="{E535213D-C7BE-461D-A49F-D5C0B0026252}" presName="centerShape" presStyleLbl="node0" presStyleIdx="0" presStyleCnt="1"/>
      <dgm:spPr/>
      <dgm:t>
        <a:bodyPr/>
        <a:lstStyle/>
        <a:p>
          <a:endParaRPr lang="zh-CN" altLang="en-US"/>
        </a:p>
      </dgm:t>
    </dgm:pt>
    <dgm:pt modelId="{7049F60D-C8C1-4C28-BED8-782A9B46A28B}" type="pres">
      <dgm:prSet presAssocID="{7CF2A01F-3B2D-4E7D-933E-A2D95B421354}" presName="node" presStyleLbl="node1" presStyleIdx="0" presStyleCnt="4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8983723D-2F9D-4B12-A758-72D03C25600A}" type="pres">
      <dgm:prSet presAssocID="{7CF2A01F-3B2D-4E7D-933E-A2D95B421354}" presName="dummy" presStyleCnt="0"/>
      <dgm:spPr/>
      <dgm:t>
        <a:bodyPr/>
        <a:lstStyle/>
        <a:p>
          <a:endParaRPr lang="zh-CN" altLang="en-US"/>
        </a:p>
      </dgm:t>
    </dgm:pt>
    <dgm:pt modelId="{594D0DFF-87CC-4E86-90AD-1E3665D7A437}" type="pres">
      <dgm:prSet presAssocID="{5D62CB0A-673D-4474-9CF0-D838E4A6276B}" presName="sibTrans" presStyleLbl="sibTrans2D1" presStyleIdx="0" presStyleCnt="4"/>
      <dgm:spPr/>
      <dgm:t>
        <a:bodyPr/>
        <a:lstStyle/>
        <a:p>
          <a:endParaRPr lang="zh-CN" altLang="en-US"/>
        </a:p>
      </dgm:t>
    </dgm:pt>
    <dgm:pt modelId="{228FE0DC-2DB8-46DC-A229-4479C84B770E}" type="pres">
      <dgm:prSet presAssocID="{FC3D60D8-8A36-4A72-90C4-E363FEC8D987}" presName="node" presStyleLbl="node1" presStyleIdx="1" presStyleCnt="4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7CD063B8-C0D7-43D9-9358-ABA5E7A015C8}" type="pres">
      <dgm:prSet presAssocID="{FC3D60D8-8A36-4A72-90C4-E363FEC8D987}" presName="dummy" presStyleCnt="0"/>
      <dgm:spPr/>
      <dgm:t>
        <a:bodyPr/>
        <a:lstStyle/>
        <a:p>
          <a:endParaRPr lang="zh-CN" altLang="en-US"/>
        </a:p>
      </dgm:t>
    </dgm:pt>
    <dgm:pt modelId="{8C52B24A-08BF-4324-BB70-AA7249FC8F5C}" type="pres">
      <dgm:prSet presAssocID="{ABBCBD66-7B28-4526-8276-ED6420073846}" presName="sibTrans" presStyleLbl="sibTrans2D1" presStyleIdx="1" presStyleCnt="4"/>
      <dgm:spPr/>
      <dgm:t>
        <a:bodyPr/>
        <a:lstStyle/>
        <a:p>
          <a:endParaRPr lang="zh-CN" altLang="en-US"/>
        </a:p>
      </dgm:t>
    </dgm:pt>
    <dgm:pt modelId="{F003024E-C9C7-4067-B960-D6B7DAE9D93C}" type="pres">
      <dgm:prSet presAssocID="{E7D07CD1-9F89-4176-A119-EFC238F48F84}" presName="node" presStyleLbl="node1" presStyleIdx="2" presStyleCnt="4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72A40092-8CA8-4120-A146-FC6764B72215}" type="pres">
      <dgm:prSet presAssocID="{E7D07CD1-9F89-4176-A119-EFC238F48F84}" presName="dummy" presStyleCnt="0"/>
      <dgm:spPr/>
      <dgm:t>
        <a:bodyPr/>
        <a:lstStyle/>
        <a:p>
          <a:endParaRPr lang="zh-CN" altLang="en-US"/>
        </a:p>
      </dgm:t>
    </dgm:pt>
    <dgm:pt modelId="{44E23771-E1DE-4F8D-9D55-7DA3BEF26A9D}" type="pres">
      <dgm:prSet presAssocID="{2654C656-6A1F-495B-BB13-372045A72F70}" presName="sibTrans" presStyleLbl="sibTrans2D1" presStyleIdx="2" presStyleCnt="4"/>
      <dgm:spPr/>
      <dgm:t>
        <a:bodyPr/>
        <a:lstStyle/>
        <a:p>
          <a:endParaRPr lang="zh-CN" altLang="en-US"/>
        </a:p>
      </dgm:t>
    </dgm:pt>
    <dgm:pt modelId="{77CB6CD8-F49A-4C1B-9EE7-15808C3ADD12}" type="pres">
      <dgm:prSet presAssocID="{A63093E7-42F7-4B5F-982E-69C6AB79F7EB}" presName="node" presStyleLbl="node1" presStyleIdx="3" presStyleCnt="4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90FDE6BA-8F0C-40D7-B14C-33D0494E2664}" type="pres">
      <dgm:prSet presAssocID="{A63093E7-42F7-4B5F-982E-69C6AB79F7EB}" presName="dummy" presStyleCnt="0"/>
      <dgm:spPr/>
      <dgm:t>
        <a:bodyPr/>
        <a:lstStyle/>
        <a:p>
          <a:endParaRPr lang="zh-CN" altLang="en-US"/>
        </a:p>
      </dgm:t>
    </dgm:pt>
    <dgm:pt modelId="{E3C28324-4154-4CB6-AD8C-5766B404DA79}" type="pres">
      <dgm:prSet presAssocID="{472DD8F3-0F38-40C2-AA7F-E8B49EACA9DD}" presName="sibTrans" presStyleLbl="sibTrans2D1" presStyleIdx="3" presStyleCnt="4"/>
      <dgm:spPr/>
      <dgm:t>
        <a:bodyPr/>
        <a:lstStyle/>
        <a:p>
          <a:endParaRPr lang="zh-CN" altLang="en-US"/>
        </a:p>
      </dgm:t>
    </dgm:pt>
  </dgm:ptLst>
  <dgm:cxnLst>
    <dgm:cxn modelId="{AD341209-FED9-4B20-8B41-682617BFD9EB}" type="presOf" srcId="{5D62CB0A-673D-4474-9CF0-D838E4A6276B}" destId="{594D0DFF-87CC-4E86-90AD-1E3665D7A437}" srcOrd="0" destOrd="0" presId="urn:microsoft.com/office/officeart/2005/8/layout/radial6"/>
    <dgm:cxn modelId="{CD857AA1-AAF1-42A1-970E-0C06DA5D9DA1}" type="presOf" srcId="{E7D07CD1-9F89-4176-A119-EFC238F48F84}" destId="{F003024E-C9C7-4067-B960-D6B7DAE9D93C}" srcOrd="0" destOrd="0" presId="urn:microsoft.com/office/officeart/2005/8/layout/radial6"/>
    <dgm:cxn modelId="{FE744078-C785-4E17-87B4-D96FAC359C52}" srcId="{1E24C87C-20C7-4FC1-AF40-01887BB6BF42}" destId="{E535213D-C7BE-461D-A49F-D5C0B0026252}" srcOrd="0" destOrd="0" parTransId="{42F2C51B-280B-4718-A39D-06B67DBF344E}" sibTransId="{01C9C642-A284-46E8-9162-96346658B03E}"/>
    <dgm:cxn modelId="{881A3CB1-CC9A-4ACD-8D01-59515B6EB7B0}" srcId="{E535213D-C7BE-461D-A49F-D5C0B0026252}" destId="{7CF2A01F-3B2D-4E7D-933E-A2D95B421354}" srcOrd="0" destOrd="0" parTransId="{5B6661BD-87FD-4366-9C2C-729F8CB5097B}" sibTransId="{5D62CB0A-673D-4474-9CF0-D838E4A6276B}"/>
    <dgm:cxn modelId="{EAAF5D59-EB8C-4C4D-A2CA-747711F9339E}" type="presOf" srcId="{472DD8F3-0F38-40C2-AA7F-E8B49EACA9DD}" destId="{E3C28324-4154-4CB6-AD8C-5766B404DA79}" srcOrd="0" destOrd="0" presId="urn:microsoft.com/office/officeart/2005/8/layout/radial6"/>
    <dgm:cxn modelId="{C6B9504F-4710-47E0-96D8-963B6BD85D5C}" type="presOf" srcId="{FC3D60D8-8A36-4A72-90C4-E363FEC8D987}" destId="{228FE0DC-2DB8-46DC-A229-4479C84B770E}" srcOrd="0" destOrd="0" presId="urn:microsoft.com/office/officeart/2005/8/layout/radial6"/>
    <dgm:cxn modelId="{7EDC5797-F83D-48F5-8821-6C7A44B7FA39}" type="presOf" srcId="{A63093E7-42F7-4B5F-982E-69C6AB79F7EB}" destId="{77CB6CD8-F49A-4C1B-9EE7-15808C3ADD12}" srcOrd="0" destOrd="0" presId="urn:microsoft.com/office/officeart/2005/8/layout/radial6"/>
    <dgm:cxn modelId="{A4C67D3C-8ECB-4569-819B-84C8657F74FC}" type="presOf" srcId="{E535213D-C7BE-461D-A49F-D5C0B0026252}" destId="{49F60D2D-93F0-4081-99CB-A601348AB96F}" srcOrd="0" destOrd="0" presId="urn:microsoft.com/office/officeart/2005/8/layout/radial6"/>
    <dgm:cxn modelId="{BE46FB57-1D6A-4D22-B549-C848887A8FE2}" srcId="{E535213D-C7BE-461D-A49F-D5C0B0026252}" destId="{A63093E7-42F7-4B5F-982E-69C6AB79F7EB}" srcOrd="3" destOrd="0" parTransId="{1B04FC70-6756-4CDB-AB73-5C4A3118FA5E}" sibTransId="{472DD8F3-0F38-40C2-AA7F-E8B49EACA9DD}"/>
    <dgm:cxn modelId="{1EF56834-4A28-4215-AEE0-33FF32725885}" type="presOf" srcId="{1E24C87C-20C7-4FC1-AF40-01887BB6BF42}" destId="{6C78D1FB-36BC-4982-BB56-EDA46A7129F5}" srcOrd="0" destOrd="0" presId="urn:microsoft.com/office/officeart/2005/8/layout/radial6"/>
    <dgm:cxn modelId="{A84404A2-A819-4FF2-ABFF-B4AA22802F40}" type="presOf" srcId="{2654C656-6A1F-495B-BB13-372045A72F70}" destId="{44E23771-E1DE-4F8D-9D55-7DA3BEF26A9D}" srcOrd="0" destOrd="0" presId="urn:microsoft.com/office/officeart/2005/8/layout/radial6"/>
    <dgm:cxn modelId="{DAB682E6-EE46-4D7A-8BAA-9E56D574A16D}" srcId="{E535213D-C7BE-461D-A49F-D5C0B0026252}" destId="{FC3D60D8-8A36-4A72-90C4-E363FEC8D987}" srcOrd="1" destOrd="0" parTransId="{DF90A462-7E7C-4710-BFC1-4CAC004A11B0}" sibTransId="{ABBCBD66-7B28-4526-8276-ED6420073846}"/>
    <dgm:cxn modelId="{21C12F87-E085-4911-8AB8-D11B03EC1BC4}" type="presOf" srcId="{ABBCBD66-7B28-4526-8276-ED6420073846}" destId="{8C52B24A-08BF-4324-BB70-AA7249FC8F5C}" srcOrd="0" destOrd="0" presId="urn:microsoft.com/office/officeart/2005/8/layout/radial6"/>
    <dgm:cxn modelId="{201442DC-B9E9-4AA2-A42D-5582BBC464DB}" type="presOf" srcId="{7CF2A01F-3B2D-4E7D-933E-A2D95B421354}" destId="{7049F60D-C8C1-4C28-BED8-782A9B46A28B}" srcOrd="0" destOrd="0" presId="urn:microsoft.com/office/officeart/2005/8/layout/radial6"/>
    <dgm:cxn modelId="{3BBD25B0-0221-4A55-97C5-F6F724AC568F}" srcId="{E535213D-C7BE-461D-A49F-D5C0B0026252}" destId="{E7D07CD1-9F89-4176-A119-EFC238F48F84}" srcOrd="2" destOrd="0" parTransId="{7B46F7DB-3DF6-414B-B0A8-1085C4211E3C}" sibTransId="{2654C656-6A1F-495B-BB13-372045A72F70}"/>
    <dgm:cxn modelId="{A19AC4A9-0FB7-4094-A2F7-81C0D95354C0}" type="presParOf" srcId="{6C78D1FB-36BC-4982-BB56-EDA46A7129F5}" destId="{49F60D2D-93F0-4081-99CB-A601348AB96F}" srcOrd="0" destOrd="0" presId="urn:microsoft.com/office/officeart/2005/8/layout/radial6"/>
    <dgm:cxn modelId="{0E0D81CC-4243-4FCF-9D1B-6BB0B61172D2}" type="presParOf" srcId="{6C78D1FB-36BC-4982-BB56-EDA46A7129F5}" destId="{7049F60D-C8C1-4C28-BED8-782A9B46A28B}" srcOrd="1" destOrd="0" presId="urn:microsoft.com/office/officeart/2005/8/layout/radial6"/>
    <dgm:cxn modelId="{30BF9DFA-DBB9-4D0F-9A7E-D43D7C1DF0B9}" type="presParOf" srcId="{6C78D1FB-36BC-4982-BB56-EDA46A7129F5}" destId="{8983723D-2F9D-4B12-A758-72D03C25600A}" srcOrd="2" destOrd="0" presId="urn:microsoft.com/office/officeart/2005/8/layout/radial6"/>
    <dgm:cxn modelId="{5B10FE58-82EE-4E1A-A1E1-3CA333FF1F1B}" type="presParOf" srcId="{6C78D1FB-36BC-4982-BB56-EDA46A7129F5}" destId="{594D0DFF-87CC-4E86-90AD-1E3665D7A437}" srcOrd="3" destOrd="0" presId="urn:microsoft.com/office/officeart/2005/8/layout/radial6"/>
    <dgm:cxn modelId="{767250CE-0006-4DEA-834F-01F70A004188}" type="presParOf" srcId="{6C78D1FB-36BC-4982-BB56-EDA46A7129F5}" destId="{228FE0DC-2DB8-46DC-A229-4479C84B770E}" srcOrd="4" destOrd="0" presId="urn:microsoft.com/office/officeart/2005/8/layout/radial6"/>
    <dgm:cxn modelId="{30004225-6777-466B-9961-FF7D18F68E7B}" type="presParOf" srcId="{6C78D1FB-36BC-4982-BB56-EDA46A7129F5}" destId="{7CD063B8-C0D7-43D9-9358-ABA5E7A015C8}" srcOrd="5" destOrd="0" presId="urn:microsoft.com/office/officeart/2005/8/layout/radial6"/>
    <dgm:cxn modelId="{283C7DDF-B8F0-4A7D-ACA5-040237C5A86C}" type="presParOf" srcId="{6C78D1FB-36BC-4982-BB56-EDA46A7129F5}" destId="{8C52B24A-08BF-4324-BB70-AA7249FC8F5C}" srcOrd="6" destOrd="0" presId="urn:microsoft.com/office/officeart/2005/8/layout/radial6"/>
    <dgm:cxn modelId="{8A4909C7-52DE-43C7-AB30-5899CD572E6F}" type="presParOf" srcId="{6C78D1FB-36BC-4982-BB56-EDA46A7129F5}" destId="{F003024E-C9C7-4067-B960-D6B7DAE9D93C}" srcOrd="7" destOrd="0" presId="urn:microsoft.com/office/officeart/2005/8/layout/radial6"/>
    <dgm:cxn modelId="{B59361D4-CB57-4EA9-AD81-4A15FCD8FD34}" type="presParOf" srcId="{6C78D1FB-36BC-4982-BB56-EDA46A7129F5}" destId="{72A40092-8CA8-4120-A146-FC6764B72215}" srcOrd="8" destOrd="0" presId="urn:microsoft.com/office/officeart/2005/8/layout/radial6"/>
    <dgm:cxn modelId="{0E5C75BF-D603-4FBD-93E0-10524A07F9BC}" type="presParOf" srcId="{6C78D1FB-36BC-4982-BB56-EDA46A7129F5}" destId="{44E23771-E1DE-4F8D-9D55-7DA3BEF26A9D}" srcOrd="9" destOrd="0" presId="urn:microsoft.com/office/officeart/2005/8/layout/radial6"/>
    <dgm:cxn modelId="{409A90D9-1586-427E-97CE-9FC269ED7C84}" type="presParOf" srcId="{6C78D1FB-36BC-4982-BB56-EDA46A7129F5}" destId="{77CB6CD8-F49A-4C1B-9EE7-15808C3ADD12}" srcOrd="10" destOrd="0" presId="urn:microsoft.com/office/officeart/2005/8/layout/radial6"/>
    <dgm:cxn modelId="{20DB04DA-D63B-4B85-99A1-DC8DA120621D}" type="presParOf" srcId="{6C78D1FB-36BC-4982-BB56-EDA46A7129F5}" destId="{90FDE6BA-8F0C-40D7-B14C-33D0494E2664}" srcOrd="11" destOrd="0" presId="urn:microsoft.com/office/officeart/2005/8/layout/radial6"/>
    <dgm:cxn modelId="{D2A49624-0A12-46E3-BCF1-8C3858815D39}" type="presParOf" srcId="{6C78D1FB-36BC-4982-BB56-EDA46A7129F5}" destId="{E3C28324-4154-4CB6-AD8C-5766B404DA79}" srcOrd="12" destOrd="0" presId="urn:microsoft.com/office/officeart/2005/8/layout/radial6"/>
  </dgm:cxnLst>
  <dgm:bg>
    <a:solidFill>
      <a:sysClr val="window" lastClr="FFFFFF"/>
    </a:solidFill>
  </dgm:bg>
  <dgm:whole>
    <a:ln>
      <a:noFill/>
    </a:ln>
  </dgm:whole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3C28324-4154-4CB6-AD8C-5766B404DA79}">
      <dsp:nvSpPr>
        <dsp:cNvPr id="0" name=""/>
        <dsp:cNvSpPr/>
      </dsp:nvSpPr>
      <dsp:spPr>
        <a:xfrm>
          <a:off x="1383196" y="373546"/>
          <a:ext cx="2491406" cy="2491406"/>
        </a:xfrm>
        <a:prstGeom prst="blockArc">
          <a:avLst>
            <a:gd name="adj1" fmla="val 10800000"/>
            <a:gd name="adj2" fmla="val 16200000"/>
            <a:gd name="adj3" fmla="val 4643"/>
          </a:avLst>
        </a:prstGeom>
        <a:solidFill>
          <a:srgbClr val="0070C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44E23771-E1DE-4F8D-9D55-7DA3BEF26A9D}">
      <dsp:nvSpPr>
        <dsp:cNvPr id="0" name=""/>
        <dsp:cNvSpPr/>
      </dsp:nvSpPr>
      <dsp:spPr>
        <a:xfrm>
          <a:off x="1383196" y="373546"/>
          <a:ext cx="2491406" cy="2491406"/>
        </a:xfrm>
        <a:prstGeom prst="blockArc">
          <a:avLst>
            <a:gd name="adj1" fmla="val 5400000"/>
            <a:gd name="adj2" fmla="val 10800000"/>
            <a:gd name="adj3" fmla="val 4643"/>
          </a:avLst>
        </a:prstGeom>
        <a:solidFill>
          <a:srgbClr val="0070C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8C52B24A-08BF-4324-BB70-AA7249FC8F5C}">
      <dsp:nvSpPr>
        <dsp:cNvPr id="0" name=""/>
        <dsp:cNvSpPr/>
      </dsp:nvSpPr>
      <dsp:spPr>
        <a:xfrm>
          <a:off x="1383196" y="373546"/>
          <a:ext cx="2491406" cy="2491406"/>
        </a:xfrm>
        <a:prstGeom prst="blockArc">
          <a:avLst>
            <a:gd name="adj1" fmla="val 0"/>
            <a:gd name="adj2" fmla="val 5400000"/>
            <a:gd name="adj3" fmla="val 4643"/>
          </a:avLst>
        </a:prstGeom>
        <a:solidFill>
          <a:srgbClr val="0070C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594D0DFF-87CC-4E86-90AD-1E3665D7A437}">
      <dsp:nvSpPr>
        <dsp:cNvPr id="0" name=""/>
        <dsp:cNvSpPr/>
      </dsp:nvSpPr>
      <dsp:spPr>
        <a:xfrm>
          <a:off x="1383196" y="373546"/>
          <a:ext cx="2491406" cy="2491406"/>
        </a:xfrm>
        <a:prstGeom prst="blockArc">
          <a:avLst>
            <a:gd name="adj1" fmla="val 16200000"/>
            <a:gd name="adj2" fmla="val 0"/>
            <a:gd name="adj3" fmla="val 4643"/>
          </a:avLst>
        </a:prstGeom>
        <a:gradFill rotWithShape="0">
          <a:gsLst>
            <a:gs pos="0">
              <a:schemeClr val="accent1">
                <a:shade val="9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shade val="9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shade val="9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49F60D2D-93F0-4081-99CB-A601348AB96F}">
      <dsp:nvSpPr>
        <dsp:cNvPr id="0" name=""/>
        <dsp:cNvSpPr/>
      </dsp:nvSpPr>
      <dsp:spPr>
        <a:xfrm>
          <a:off x="2055111" y="1045461"/>
          <a:ext cx="1147576" cy="1147576"/>
        </a:xfrm>
        <a:prstGeom prst="ellipse">
          <a:avLst/>
        </a:prstGeom>
        <a:gradFill rotWithShape="0">
          <a:gsLst>
            <a:gs pos="0">
              <a:schemeClr val="accent1">
                <a:shade val="8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shade val="8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shade val="8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2230" tIns="62230" rIns="62230" bIns="62230" numCol="1" spcCol="1270" anchor="ctr" anchorCtr="0">
          <a:noAutofit/>
        </a:bodyPr>
        <a:lstStyle/>
        <a:p>
          <a:pPr lvl="0" algn="ctr" defTabSz="2178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CN" altLang="en-US" sz="4900" kern="1200"/>
        </a:p>
      </dsp:txBody>
      <dsp:txXfrm>
        <a:off x="2223170" y="1213520"/>
        <a:ext cx="811458" cy="811458"/>
      </dsp:txXfrm>
    </dsp:sp>
    <dsp:sp modelId="{7049F60D-C8C1-4C28-BED8-782A9B46A28B}">
      <dsp:nvSpPr>
        <dsp:cNvPr id="0" name=""/>
        <dsp:cNvSpPr/>
      </dsp:nvSpPr>
      <dsp:spPr>
        <a:xfrm>
          <a:off x="2227248" y="813"/>
          <a:ext cx="803303" cy="803303"/>
        </a:xfrm>
        <a:prstGeom prst="ellipse">
          <a:avLst/>
        </a:prstGeom>
        <a:gradFill rotWithShape="0">
          <a:gsLst>
            <a:gs pos="0">
              <a:schemeClr val="accent1">
                <a:shade val="8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shade val="8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shade val="8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1590" tIns="21590" rIns="21590" bIns="2159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CN" altLang="en-US" sz="1700" kern="1200"/>
        </a:p>
      </dsp:txBody>
      <dsp:txXfrm>
        <a:off x="2344889" y="118454"/>
        <a:ext cx="568021" cy="568021"/>
      </dsp:txXfrm>
    </dsp:sp>
    <dsp:sp modelId="{228FE0DC-2DB8-46DC-A229-4479C84B770E}">
      <dsp:nvSpPr>
        <dsp:cNvPr id="0" name=""/>
        <dsp:cNvSpPr/>
      </dsp:nvSpPr>
      <dsp:spPr>
        <a:xfrm>
          <a:off x="3444032" y="1217597"/>
          <a:ext cx="803303" cy="803303"/>
        </a:xfrm>
        <a:prstGeom prst="ellipse">
          <a:avLst/>
        </a:prstGeom>
        <a:gradFill rotWithShape="0">
          <a:gsLst>
            <a:gs pos="0">
              <a:schemeClr val="accent1">
                <a:shade val="80000"/>
                <a:hueOff val="102082"/>
                <a:satOff val="-1464"/>
                <a:lumOff val="8538"/>
                <a:alphaOff val="0"/>
                <a:shade val="51000"/>
                <a:satMod val="130000"/>
              </a:schemeClr>
            </a:gs>
            <a:gs pos="80000">
              <a:schemeClr val="accent1">
                <a:shade val="80000"/>
                <a:hueOff val="102082"/>
                <a:satOff val="-1464"/>
                <a:lumOff val="8538"/>
                <a:alphaOff val="0"/>
                <a:shade val="93000"/>
                <a:satMod val="130000"/>
              </a:schemeClr>
            </a:gs>
            <a:gs pos="100000">
              <a:schemeClr val="accent1">
                <a:shade val="80000"/>
                <a:hueOff val="102082"/>
                <a:satOff val="-1464"/>
                <a:lumOff val="8538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3180" tIns="43180" rIns="43180" bIns="43180" numCol="1" spcCol="1270" anchor="ctr" anchorCtr="0">
          <a:noAutofit/>
        </a:bodyPr>
        <a:lstStyle/>
        <a:p>
          <a:pPr lvl="0" algn="ctr" defTabSz="1511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CN" altLang="en-US" sz="3400" kern="1200"/>
        </a:p>
      </dsp:txBody>
      <dsp:txXfrm>
        <a:off x="3561673" y="1335238"/>
        <a:ext cx="568021" cy="568021"/>
      </dsp:txXfrm>
    </dsp:sp>
    <dsp:sp modelId="{F003024E-C9C7-4067-B960-D6B7DAE9D93C}">
      <dsp:nvSpPr>
        <dsp:cNvPr id="0" name=""/>
        <dsp:cNvSpPr/>
      </dsp:nvSpPr>
      <dsp:spPr>
        <a:xfrm>
          <a:off x="2227248" y="2434382"/>
          <a:ext cx="803303" cy="803303"/>
        </a:xfrm>
        <a:prstGeom prst="ellipse">
          <a:avLst/>
        </a:prstGeom>
        <a:gradFill rotWithShape="0">
          <a:gsLst>
            <a:gs pos="0">
              <a:schemeClr val="accent1">
                <a:shade val="80000"/>
                <a:hueOff val="204164"/>
                <a:satOff val="-2928"/>
                <a:lumOff val="17077"/>
                <a:alphaOff val="0"/>
                <a:shade val="51000"/>
                <a:satMod val="130000"/>
              </a:schemeClr>
            </a:gs>
            <a:gs pos="80000">
              <a:schemeClr val="accent1">
                <a:shade val="80000"/>
                <a:hueOff val="204164"/>
                <a:satOff val="-2928"/>
                <a:lumOff val="17077"/>
                <a:alphaOff val="0"/>
                <a:shade val="93000"/>
                <a:satMod val="130000"/>
              </a:schemeClr>
            </a:gs>
            <a:gs pos="100000">
              <a:schemeClr val="accent1">
                <a:shade val="80000"/>
                <a:hueOff val="204164"/>
                <a:satOff val="-2928"/>
                <a:lumOff val="17077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3180" tIns="43180" rIns="43180" bIns="43180" numCol="1" spcCol="1270" anchor="ctr" anchorCtr="0">
          <a:noAutofit/>
        </a:bodyPr>
        <a:lstStyle/>
        <a:p>
          <a:pPr lvl="0" algn="ctr" defTabSz="1511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CN" altLang="en-US" sz="3400" kern="1200"/>
        </a:p>
      </dsp:txBody>
      <dsp:txXfrm>
        <a:off x="2344889" y="2552023"/>
        <a:ext cx="568021" cy="568021"/>
      </dsp:txXfrm>
    </dsp:sp>
    <dsp:sp modelId="{77CB6CD8-F49A-4C1B-9EE7-15808C3ADD12}">
      <dsp:nvSpPr>
        <dsp:cNvPr id="0" name=""/>
        <dsp:cNvSpPr/>
      </dsp:nvSpPr>
      <dsp:spPr>
        <a:xfrm>
          <a:off x="1010463" y="1217597"/>
          <a:ext cx="803303" cy="803303"/>
        </a:xfrm>
        <a:prstGeom prst="ellipse">
          <a:avLst/>
        </a:prstGeom>
        <a:blipFill rotWithShape="0"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3180" tIns="43180" rIns="43180" bIns="43180" numCol="1" spcCol="1270" anchor="ctr" anchorCtr="0">
          <a:noAutofit/>
        </a:bodyPr>
        <a:lstStyle/>
        <a:p>
          <a:pPr lvl="0" algn="ctr" defTabSz="1511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CN" altLang="en-US" sz="3400" kern="1200"/>
        </a:p>
      </dsp:txBody>
      <dsp:txXfrm>
        <a:off x="1128104" y="1335238"/>
        <a:ext cx="568021" cy="5680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6">
  <dgm:title val=""/>
  <dgm:desc val=""/>
  <dgm:catLst>
    <dgm:cat type="cycle" pri="9000"/>
    <dgm:cat type="relationship" pri="2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Name0">
    <dgm:varLst>
      <dgm:chMax val="1"/>
      <dgm:dir/>
      <dgm:animLvl val="ctr"/>
      <dgm:resizeHandles val="exact"/>
    </dgm:varLst>
    <dgm:choose name="Name1">
      <dgm:if name="Name2" func="var" arg="dir" op="equ" val="norm">
        <dgm:choose name="Name3">
          <dgm:if name="Name4" axis="ch ch" ptType="node node" st="1 1" cnt="1 0" func="cnt" op="lte" val="1">
            <dgm:alg type="cycle">
              <dgm:param type="stAng" val="90"/>
              <dgm:param type="spanAng" val="360"/>
              <dgm:param type="ctrShpMap" val="fNode"/>
            </dgm:alg>
          </dgm:if>
          <dgm:else name="Name5">
            <dgm:alg type="cycle">
              <dgm:param type="stAng" val="0"/>
              <dgm:param type="spanAng" val="360"/>
              <dgm:param type="ctrShpMap" val="fNode"/>
            </dgm:alg>
          </dgm:else>
        </dgm:choose>
      </dgm:if>
      <dgm:else name="Name6">
        <dgm:choose name="Name7">
          <dgm:if name="Name8" axis="ch ch" ptType="node node" st="1 1" cnt="1 0" func="cnt" op="lte" val="1">
            <dgm:alg type="cycle">
              <dgm:param type="stAng" val="-90"/>
              <dgm:param type="spanAng" val="360"/>
              <dgm:param type="ctrShpMap" val="fNode"/>
            </dgm:alg>
          </dgm:if>
          <dgm:else name="Name9">
            <dgm:alg type="cycle">
              <dgm:param type="stAng" val="0"/>
              <dgm:param type="spanAng" val="-360"/>
              <dgm:param type="ctrShpMap" val="fNode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10">
      <dgm:if name="Name11" func="var" arg="dir" op="equ" val="norm">
        <dgm:choose name="Name12">
          <dgm:if name="Name13" axis="ch ch" ptType="node node" st="1 1" cnt="1 0" func="cnt" op="equ" val="1">
            <dgm:constrLst>
              <dgm:constr type="diam" val="170"/>
              <dgm:constr type="w" for="ch" forName="centerShape" refType="w"/>
              <dgm:constr type="w" for="ch" forName="oneComp" refType="w" refFor="ch" refForName="centerShape" op="equ" fact="0.7"/>
              <dgm:constr type="sp" refType="w" refFor="ch" refForName="oneComp" fact="0.3"/>
              <dgm:constr type="sibSp" refType="w" refFor="ch" refForName="oneComp" fact="0.3"/>
              <dgm:constr type="primFontSz" for="ch" forName="centerShape" val="65"/>
              <dgm:constr type="primFontSz" for="des" forName="oneNode" refType="primFontSz" refFor="ch" refForName="centerShape" fact="0.95"/>
              <dgm:constr type="primFontSz" for="des" forName="oneNode" refType="primFontSz" refFor="ch" refForName="centerShape" op="lte" fact="0.95"/>
              <dgm:constr type="diam" for="ch" forName="singleconn" refType="diam" op="equ" fact="-1"/>
              <dgm:constr type="h" for="ch" forName="singleconn" refType="w" refFor="ch" refForName="oneComp" fact="0.24"/>
              <dgm:constr type="w" for="ch" forName="dummya" refType="w" refFor="ch" refForName="oneComp" op="equ"/>
              <dgm:constr type="w" for="ch" forName="dummyb" refType="w" refFor="ch" refForName="oneComp" op="equ"/>
              <dgm:constr type="w" for="ch" forName="dummyc" refType="w" refFor="ch" refForName="oneComp" op="equ"/>
            </dgm:constrLst>
          </dgm:if>
          <dgm:else name="Name14">
            <dgm:constrLst>
              <dgm:constr type="diam" val="170"/>
              <dgm:constr type="w" for="ch" forName="centerShape" refType="w"/>
              <dgm:constr type="w" for="ch" forName="node" refType="w" refFor="ch" refForName="centerShape" op="equ" fact="0.7"/>
              <dgm:constr type="sp" refType="w" refFor="ch" refForName="node" fact="0.3"/>
              <dgm:constr type="sibSp" refType="w" refFor="ch" refForName="node" fact="0.3"/>
              <dgm:constr type="primFontSz" for="ch" forName="centerShape" val="65"/>
              <dgm:constr type="primFontSz" for="des" forName="node" refType="primFontSz" refFor="ch" refForName="centerShape" fact="0.78"/>
              <dgm:constr type="primFontSz" for="ch" forName="node" refType="primFontSz" refFor="ch" refForName="centerShape" op="lte" fact="0.95"/>
              <dgm:constr type="diam" for="ch" forName="sibTrans" refType="diam" op="equ"/>
              <dgm:constr type="h" for="ch" forName="sibTrans" refType="w" refFor="ch" refForName="node" fact="0.24"/>
              <dgm:constr type="w" for="ch" forName="dummy" val="1"/>
            </dgm:constrLst>
          </dgm:else>
        </dgm:choose>
      </dgm:if>
      <dgm:else name="Name15">
        <dgm:choose name="Name16">
          <dgm:if name="Name17" axis="ch ch" ptType="node node" st="1 1" cnt="1 0" func="cnt" op="equ" val="1">
            <dgm:constrLst>
              <dgm:constr type="diam" val="170"/>
              <dgm:constr type="w" for="ch" forName="centerShape" refType="w"/>
              <dgm:constr type="w" for="ch" forName="oneComp" refType="w" refFor="ch" refForName="centerShape" op="equ" fact="0.7"/>
              <dgm:constr type="sp" refType="w" refFor="ch" refForName="oneComp" fact="0.3"/>
              <dgm:constr type="sibSp" refType="w" refFor="ch" refForName="oneComp" fact="0.3"/>
              <dgm:constr type="primFontSz" for="ch" forName="centerShape" val="65"/>
              <dgm:constr type="primFontSz" for="des" forName="oneNode" refType="primFontSz" refFor="ch" refForName="centerShape" fact="0.95"/>
              <dgm:constr type="primFontSz" for="ch" forName="oneNode" refType="primFontSz" refFor="ch" refForName="centerShape" op="lte" fact="0.95"/>
              <dgm:constr type="diam" for="ch" forName="singleconn" refType="diam"/>
              <dgm:constr type="h" for="ch" forName="singleconn" refType="w" refFor="ch" refForName="oneComp" fact="0.24"/>
              <dgm:constr type="diam" for="ch" refType="diam" op="equ"/>
              <dgm:constr type="w" for="ch" forName="dummya" refType="w" refFor="ch" refForName="oneComp" op="equ"/>
              <dgm:constr type="w" for="ch" forName="dummyb" refType="w" refFor="ch" refForName="oneComp" op="equ"/>
              <dgm:constr type="w" for="ch" forName="dummyc" refType="w" refFor="ch" refForName="oneComp" op="equ"/>
            </dgm:constrLst>
          </dgm:if>
          <dgm:else name="Name18">
            <dgm:constrLst>
              <dgm:constr type="diam" val="170"/>
              <dgm:constr type="w" for="ch" forName="centerShape" refType="w"/>
              <dgm:constr type="w" for="ch" forName="node" refType="w" refFor="ch" refForName="centerShape" op="equ" fact="0.7"/>
              <dgm:constr type="sp" refType="w" refFor="ch" refForName="node" fact="0.3"/>
              <dgm:constr type="sibSp" refType="w" refFor="ch" refForName="node" fact="0.3"/>
              <dgm:constr type="primFontSz" for="ch" forName="centerShape" val="65"/>
              <dgm:constr type="primFontSz" for="des" forName="node" refType="primFontSz" refFor="ch" refForName="centerShape" fact="0.78"/>
              <dgm:constr type="primFontSz" for="ch" forName="node" refType="primFontSz" refFor="ch" refForName="centerShape" op="lte" fact="0.95"/>
              <dgm:constr type="diam" for="ch" ptType="sibTrans" refType="diam" fact="-1"/>
              <dgm:constr type="h" for="ch" forName="sibTrans" refType="w" refFor="ch" refForName="node" fact="0.24"/>
              <dgm:constr type="diam" for="ch" refType="diam" op="equ" fact="-1"/>
              <dgm:constr type="w" for="ch" forName="dummy" val="1"/>
            </dgm:constrLst>
          </dgm:else>
        </dgm:choose>
      </dgm:else>
    </dgm:choose>
    <dgm:ruleLst>
      <dgm:rule type="diam" val="INF" fact="NaN" max="NaN"/>
    </dgm:ruleLst>
    <dgm:forEach name="Name19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h" refType="w"/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forEach name="Name20" axis="ch">
        <dgm:forEach name="Name21" axis="self" ptType="node">
          <dgm:choose name="Name22">
            <dgm:if name="Name23" axis="par ch" ptType="node node" func="cnt" op="gt" val="1">
              <dgm:layoutNode name="node" styleLbl="node1">
                <dgm:varLst>
                  <dgm:bulletEnabled val="1"/>
                </dgm:varLst>
                <dgm:alg type="tx">
                  <dgm:param type="txAnchorVertCh" val="mid"/>
                </dgm:alg>
                <dgm:shape xmlns:r="http://schemas.openxmlformats.org/officeDocument/2006/relationships" type="ellipse" r:blip="">
                  <dgm:adjLst/>
                </dgm:shape>
                <dgm:presOf axis="desOrSelf" ptType="node"/>
                <dgm:constrLst>
                  <dgm:constr type="h" refType="w"/>
                  <dgm:constr type="tMarg" refType="primFontSz" fact="0.1"/>
                  <dgm:constr type="bMarg" refType="primFontSz" fact="0.1"/>
                  <dgm:constr type="lMarg" refType="primFontSz" fact="0.1"/>
                  <dgm:constr type="rMarg" refType="primFontSz" fact="0.1"/>
                </dgm:constrLst>
                <dgm:ruleLst>
                  <dgm:rule type="primFontSz" val="5" fact="NaN" max="NaN"/>
                </dgm:ruleLst>
              </dgm:layoutNode>
              <dgm:layoutNode name="dummy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forEach name="sibTransForEach" axis="followSib" ptType="sibTrans" hideLastTrans="0" cnt="1">
                <dgm:layoutNode name="sibTrans" styleLbl="sibTrans2D1">
                  <dgm:alg type="conn">
                    <dgm:param type="dstNode" val="node"/>
                    <dgm:param type="begSty" val="noArr"/>
                    <dgm:param type="endSty" val="noArr"/>
                    <dgm:param type="connRout" val="curve"/>
                    <dgm:param type="begPts" val="ctr"/>
                    <dgm:param type="endPts" val="ctr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</dgm:if>
            <dgm:if name="Name24" axis="par ch" ptType="node node" func="cnt" op="equ" val="1">
              <dgm:layoutNode name="oneComp">
                <dgm:alg type="composite">
                  <dgm:param type="ar" val="1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  <dgm:constr type="l" for="ch" forName="dummyConnPt" refType="w" fact="0.5"/>
                  <dgm:constr type="t" for="ch" forName="dummyConnPt" refType="w" fact="0.5"/>
                  <dgm:constr type="l" for="ch" forName="oneNode"/>
                  <dgm:constr type="t" for="ch" forName="oneNode"/>
                  <dgm:constr type="h" for="ch" forName="oneNode" refType="h"/>
                  <dgm:constr type="w" for="ch" forName="oneNode" refType="w"/>
                </dgm:constrLst>
                <dgm:ruleLst/>
                <dgm:layoutNode name="dummyConnPt" styleLbl="node1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val="1"/>
                    <dgm:constr type="h" val="1"/>
                  </dgm:constrLst>
                  <dgm:ruleLst/>
                </dgm:layoutNode>
                <dgm:layoutNode name="oneNode" styleLbl="node1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h" refType="w"/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</dgm:layoutNode>
              <dgm:layoutNode name="dummya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layoutNode name="dummyb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layoutNode name="dummyc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forEach name="sibTransForEach1" axis="followSib" ptType="sibTrans" hideLastTrans="0" cnt="1">
                <dgm:layoutNode name="singleconn" styleLbl="sibTrans2D1">
                  <dgm:alg type="conn">
                    <dgm:param type="srcNode" val="dummyConnPt"/>
                    <dgm:param type="dstNode" val="dummyConnPt"/>
                    <dgm:param type="begSty" val="noArr"/>
                    <dgm:param type="endSty" val="noArr"/>
                    <dgm:param type="connRout" val="longCurve"/>
                    <dgm:param type="begPts" val="bCtr"/>
                    <dgm:param type="endPts" val="tCtr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</dgm:if>
            <dgm:else name="Name25"/>
          </dgm:choos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align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Node1">
    <dgm:scene3d>
      <a:camera prst="orthographicFront"/>
      <a:lightRig rig="threePt" dir="t"/>
    </dgm:scene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0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ibTrans2D1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callout">
    <dgm:scene3d>
      <a:camera prst="orthographicFront"/>
      <a:lightRig rig="threePt" dir="t"/>
    </dgm:scene3d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ImgPlace1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fgSibTrans2D1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0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2D1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threePt" dir="t"/>
    </dgm:scene3d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olidAlign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vennNode1">
    <dgm:scene3d>
      <a:camera prst="orthographicFront"/>
      <a:lightRig rig="threePt" dir="t"/>
    </dgm:scene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hyperlink" Target="#&#38144;&#21806;&#21592;&#24037;&#36164;&#27719;&#24635;&#34920;!A1"/><Relationship Id="rId8" Type="http://schemas.openxmlformats.org/officeDocument/2006/relationships/hyperlink" Target="#&#22522;&#30784;&#35774;&#32622;!A1"/><Relationship Id="rId7" Type="http://schemas.openxmlformats.org/officeDocument/2006/relationships/hyperlink" Target="#&#20351;&#29992;&#35828;&#26126;!A1"/><Relationship Id="rId6" Type="http://schemas.openxmlformats.org/officeDocument/2006/relationships/hyperlink" Target="#&#38144;&#21806;&#21592;&#25552;&#25104;&#27719;&#24635;&#34920;!A1"/><Relationship Id="rId5" Type="http://schemas.openxmlformats.org/officeDocument/2006/relationships/hyperlink" Target="#&#38144;&#21806;&#26126;&#32454;&#24405;&#20837;!A1"/><Relationship Id="rId4" Type="http://schemas.openxmlformats.org/officeDocument/2006/relationships/diagramColors" Target="../diagrams/colors1.xml"/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4" Type="http://schemas.openxmlformats.org/officeDocument/2006/relationships/image" Target="../media/image5.emf"/><Relationship Id="rId13" Type="http://schemas.openxmlformats.org/officeDocument/2006/relationships/image" Target="../media/image4.emf"/><Relationship Id="rId12" Type="http://schemas.openxmlformats.org/officeDocument/2006/relationships/image" Target="../media/image3.emf"/><Relationship Id="rId11" Type="http://schemas.openxmlformats.org/officeDocument/2006/relationships/image" Target="../media/image2.emf"/><Relationship Id="rId10" Type="http://schemas.openxmlformats.org/officeDocument/2006/relationships/image" Target="../media/image1.emf"/><Relationship Id="rId1" Type="http://schemas.openxmlformats.org/officeDocument/2006/relationships/diagramData" Target="../diagrams/data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9318;&#39029;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6648450</xdr:colOff>
      <xdr:row>0</xdr:row>
      <xdr:rowOff>85725</xdr:rowOff>
    </xdr:from>
    <xdr:to>
      <xdr:col>1</xdr:col>
      <xdr:colOff>676275</xdr:colOff>
      <xdr:row>0</xdr:row>
      <xdr:rowOff>361950</xdr:rowOff>
    </xdr:to>
    <xdr:sp macro="[1]!yobidasi_3nen">
      <xdr:nvSpPr>
        <xdr:cNvPr id="3" name="Rectangle 116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6648450" y="85725"/>
          <a:ext cx="685800" cy="2762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85725</xdr:colOff>
      <xdr:row>6</xdr:row>
      <xdr:rowOff>142875</xdr:rowOff>
    </xdr:from>
    <xdr:to>
      <xdr:col>7</xdr:col>
      <xdr:colOff>542925</xdr:colOff>
      <xdr:row>25</xdr:row>
      <xdr:rowOff>123824</xdr:rowOff>
    </xdr:to>
    <xdr:graphicFrame>
      <xdr:nvGraphicFramePr>
        <xdr:cNvPr id="2" name="图示 1"/>
        <xdr:cNvGraphicFramePr/>
      </xdr:nvGraphicFramePr>
      <xdr:xfrm>
        <a:off x="85725" y="1171575"/>
        <a:ext cx="5257800" cy="3237865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209550</xdr:colOff>
      <xdr:row>6</xdr:row>
      <xdr:rowOff>142874</xdr:rowOff>
    </xdr:from>
    <xdr:to>
      <xdr:col>4</xdr:col>
      <xdr:colOff>381000</xdr:colOff>
      <xdr:row>11</xdr:row>
      <xdr:rowOff>76199</xdr:rowOff>
    </xdr:to>
    <xdr:sp>
      <xdr:nvSpPr>
        <xdr:cNvPr id="3" name="椭圆 2">
          <a:hlinkClick xmlns:r="http://schemas.openxmlformats.org/officeDocument/2006/relationships" r:id="rId5"/>
        </xdr:cNvPr>
        <xdr:cNvSpPr/>
      </xdr:nvSpPr>
      <xdr:spPr>
        <a:xfrm>
          <a:off x="2266950" y="1170940"/>
          <a:ext cx="857250" cy="7905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 b="1"/>
            <a:t>销售明细录入</a:t>
          </a:r>
          <a:endParaRPr lang="zh-CN" altLang="en-US" sz="1100" b="1"/>
        </a:p>
      </xdr:txBody>
    </xdr:sp>
    <xdr:clientData/>
  </xdr:twoCellAnchor>
  <xdr:twoCellAnchor>
    <xdr:from>
      <xdr:col>5</xdr:col>
      <xdr:colOff>66674</xdr:colOff>
      <xdr:row>14</xdr:row>
      <xdr:rowOff>9525</xdr:rowOff>
    </xdr:from>
    <xdr:to>
      <xdr:col>6</xdr:col>
      <xdr:colOff>266699</xdr:colOff>
      <xdr:row>18</xdr:row>
      <xdr:rowOff>114300</xdr:rowOff>
    </xdr:to>
    <xdr:sp>
      <xdr:nvSpPr>
        <xdr:cNvPr id="4" name="椭圆 3">
          <a:hlinkClick xmlns:r="http://schemas.openxmlformats.org/officeDocument/2006/relationships" r:id="rId6"/>
        </xdr:cNvPr>
        <xdr:cNvSpPr/>
      </xdr:nvSpPr>
      <xdr:spPr>
        <a:xfrm>
          <a:off x="3495040" y="2409825"/>
          <a:ext cx="885825" cy="7905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r>
            <a:rPr lang="zh-CN" altLang="zh-CN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销售员</a:t>
          </a:r>
          <a:r>
            <a:rPr lang="zh-CN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提成</a:t>
          </a:r>
          <a:r>
            <a:rPr lang="zh-CN" altLang="zh-CN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汇总表</a:t>
          </a:r>
          <a:endParaRPr lang="zh-CN" altLang="zh-CN" b="1">
            <a:effectLst/>
          </a:endParaRPr>
        </a:p>
      </xdr:txBody>
    </xdr:sp>
    <xdr:clientData/>
  </xdr:twoCellAnchor>
  <xdr:twoCellAnchor>
    <xdr:from>
      <xdr:col>3</xdr:col>
      <xdr:colOff>47625</xdr:colOff>
      <xdr:row>12</xdr:row>
      <xdr:rowOff>133350</xdr:rowOff>
    </xdr:from>
    <xdr:to>
      <xdr:col>4</xdr:col>
      <xdr:colOff>581025</xdr:colOff>
      <xdr:row>19</xdr:row>
      <xdr:rowOff>95249</xdr:rowOff>
    </xdr:to>
    <xdr:sp>
      <xdr:nvSpPr>
        <xdr:cNvPr id="5" name="椭圆 4">
          <a:hlinkClick xmlns:r="http://schemas.openxmlformats.org/officeDocument/2006/relationships" r:id="rId7"/>
        </xdr:cNvPr>
        <xdr:cNvSpPr/>
      </xdr:nvSpPr>
      <xdr:spPr>
        <a:xfrm>
          <a:off x="2105025" y="2190750"/>
          <a:ext cx="1219200" cy="116141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800" b="0"/>
            <a:t>使用说明</a:t>
          </a:r>
          <a:endParaRPr lang="zh-CN" altLang="en-US" sz="1800" b="0"/>
        </a:p>
      </xdr:txBody>
    </xdr:sp>
    <xdr:clientData/>
  </xdr:twoCellAnchor>
  <xdr:twoCellAnchor>
    <xdr:from>
      <xdr:col>3</xdr:col>
      <xdr:colOff>209549</xdr:colOff>
      <xdr:row>21</xdr:row>
      <xdr:rowOff>28575</xdr:rowOff>
    </xdr:from>
    <xdr:to>
      <xdr:col>4</xdr:col>
      <xdr:colOff>390524</xdr:colOff>
      <xdr:row>25</xdr:row>
      <xdr:rowOff>133350</xdr:rowOff>
    </xdr:to>
    <xdr:sp>
      <xdr:nvSpPr>
        <xdr:cNvPr id="6" name="椭圆 5">
          <a:hlinkClick xmlns:r="http://schemas.openxmlformats.org/officeDocument/2006/relationships" r:id="rId8"/>
        </xdr:cNvPr>
        <xdr:cNvSpPr/>
      </xdr:nvSpPr>
      <xdr:spPr>
        <a:xfrm>
          <a:off x="2266315" y="3629025"/>
          <a:ext cx="866775" cy="7905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 b="1"/>
            <a:t>基础设置</a:t>
          </a:r>
          <a:endParaRPr lang="zh-CN" altLang="en-US" sz="1100" b="1"/>
        </a:p>
      </xdr:txBody>
    </xdr:sp>
    <xdr:clientData/>
  </xdr:twoCellAnchor>
  <xdr:twoCellAnchor>
    <xdr:from>
      <xdr:col>1</xdr:col>
      <xdr:colOff>342900</xdr:colOff>
      <xdr:row>14</xdr:row>
      <xdr:rowOff>0</xdr:rowOff>
    </xdr:from>
    <xdr:to>
      <xdr:col>2</xdr:col>
      <xdr:colOff>581025</xdr:colOff>
      <xdr:row>18</xdr:row>
      <xdr:rowOff>142875</xdr:rowOff>
    </xdr:to>
    <xdr:sp>
      <xdr:nvSpPr>
        <xdr:cNvPr id="7" name="椭圆 6">
          <a:hlinkClick xmlns:r="http://schemas.openxmlformats.org/officeDocument/2006/relationships" r:id="rId9"/>
        </xdr:cNvPr>
        <xdr:cNvSpPr/>
      </xdr:nvSpPr>
      <xdr:spPr>
        <a:xfrm>
          <a:off x="1028700" y="2400300"/>
          <a:ext cx="923925" cy="8286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 b="1"/>
            <a:t>销售员工资汇总表</a:t>
          </a:r>
          <a:endParaRPr lang="zh-CN" altLang="en-US" sz="1100" b="1"/>
        </a:p>
      </xdr:txBody>
    </xdr:sp>
    <xdr:clientData/>
  </xdr:twoCellAnchor>
  <xdr:twoCellAnchor>
    <xdr:from>
      <xdr:col>6</xdr:col>
      <xdr:colOff>657225</xdr:colOff>
      <xdr:row>11</xdr:row>
      <xdr:rowOff>47625</xdr:rowOff>
    </xdr:from>
    <xdr:to>
      <xdr:col>9</xdr:col>
      <xdr:colOff>514350</xdr:colOff>
      <xdr:row>23</xdr:row>
      <xdr:rowOff>38100</xdr:rowOff>
    </xdr:to>
    <xdr:grpSp>
      <xdr:nvGrpSpPr>
        <xdr:cNvPr id="9" name="Group 88"/>
        <xdr:cNvGrpSpPr/>
      </xdr:nvGrpSpPr>
      <xdr:grpSpPr>
        <a:xfrm>
          <a:off x="4772025" y="1933575"/>
          <a:ext cx="1914525" cy="2047875"/>
          <a:chOff x="1514" y="1698"/>
          <a:chExt cx="1203" cy="1290"/>
        </a:xfrm>
      </xdr:grpSpPr>
      <xdr:sp>
        <xdr:nvSpPr>
          <xdr:cNvPr id="10" name="Freeform 89"/>
          <xdr:cNvSpPr>
            <a:spLocks noChangeArrowheads="1"/>
          </xdr:cNvSpPr>
        </xdr:nvSpPr>
        <xdr:spPr>
          <a:xfrm>
            <a:off x="1514" y="1698"/>
            <a:ext cx="1203" cy="1290"/>
          </a:xfrm>
          <a:custGeom>
            <a:avLst/>
            <a:gdLst>
              <a:gd name="T0" fmla="*/ 12693 w 21600"/>
              <a:gd name="T1" fmla="*/ 1224 h 21600"/>
              <a:gd name="T2" fmla="*/ 16246 w 21600"/>
              <a:gd name="T3" fmla="*/ 1101 h 21600"/>
              <a:gd name="T4" fmla="*/ 19605 w 21600"/>
              <a:gd name="T5" fmla="*/ 6501 h 21600"/>
              <a:gd name="T6" fmla="*/ 18373 w 21600"/>
              <a:gd name="T7" fmla="*/ 9766 h 21600"/>
              <a:gd name="T8" fmla="*/ 16999 w 21600"/>
              <a:gd name="T9" fmla="*/ 12034 h 21600"/>
              <a:gd name="T10" fmla="*/ 16785 w 21600"/>
              <a:gd name="T11" fmla="*/ 12157 h 21600"/>
              <a:gd name="T12" fmla="*/ 16113 w 21600"/>
              <a:gd name="T13" fmla="*/ 11265 h 21600"/>
              <a:gd name="T14" fmla="*/ 15289 w 21600"/>
              <a:gd name="T15" fmla="*/ 11711 h 21600"/>
              <a:gd name="T16" fmla="*/ 16439 w 21600"/>
              <a:gd name="T17" fmla="*/ 12641 h 21600"/>
              <a:gd name="T18" fmla="*/ 19890 w 21600"/>
              <a:gd name="T19" fmla="*/ 14340 h 21600"/>
              <a:gd name="T20" fmla="*/ 20521 w 21600"/>
              <a:gd name="T21" fmla="*/ 16266 h 21600"/>
              <a:gd name="T22" fmla="*/ 21539 w 21600"/>
              <a:gd name="T23" fmla="*/ 20850 h 21600"/>
              <a:gd name="T24" fmla="*/ 21346 w 21600"/>
              <a:gd name="T25" fmla="*/ 20907 h 21600"/>
              <a:gd name="T26" fmla="*/ 17966 w 21600"/>
              <a:gd name="T27" fmla="*/ 21477 h 21600"/>
              <a:gd name="T28" fmla="*/ 17783 w 21600"/>
              <a:gd name="T29" fmla="*/ 21467 h 21600"/>
              <a:gd name="T30" fmla="*/ 8754 w 21600"/>
              <a:gd name="T31" fmla="*/ 21486 h 21600"/>
              <a:gd name="T32" fmla="*/ 8550 w 21600"/>
              <a:gd name="T33" fmla="*/ 21467 h 21600"/>
              <a:gd name="T34" fmla="*/ 8662 w 21600"/>
              <a:gd name="T35" fmla="*/ 19901 h 21600"/>
              <a:gd name="T36" fmla="*/ 6433 w 21600"/>
              <a:gd name="T37" fmla="*/ 21410 h 21600"/>
              <a:gd name="T38" fmla="*/ 1710 w 21600"/>
              <a:gd name="T39" fmla="*/ 14682 h 21600"/>
              <a:gd name="T40" fmla="*/ 2351 w 21600"/>
              <a:gd name="T41" fmla="*/ 14444 h 21600"/>
              <a:gd name="T42" fmla="*/ 2209 w 21600"/>
              <a:gd name="T43" fmla="*/ 14093 h 21600"/>
              <a:gd name="T44" fmla="*/ 1099 w 21600"/>
              <a:gd name="T45" fmla="*/ 12622 h 21600"/>
              <a:gd name="T46" fmla="*/ 916 w 21600"/>
              <a:gd name="T47" fmla="*/ 10847 h 21600"/>
              <a:gd name="T48" fmla="*/ 1700 w 21600"/>
              <a:gd name="T49" fmla="*/ 10088 h 21600"/>
              <a:gd name="T50" fmla="*/ 2626 w 21600"/>
              <a:gd name="T51" fmla="*/ 9756 h 21600"/>
              <a:gd name="T52" fmla="*/ 2708 w 21600"/>
              <a:gd name="T53" fmla="*/ 7915 h 21600"/>
              <a:gd name="T54" fmla="*/ 3817 w 21600"/>
              <a:gd name="T55" fmla="*/ 7972 h 21600"/>
              <a:gd name="T56" fmla="*/ 3939 w 21600"/>
              <a:gd name="T57" fmla="*/ 10098 h 21600"/>
              <a:gd name="T58" fmla="*/ 5252 w 21600"/>
              <a:gd name="T59" fmla="*/ 11426 h 21600"/>
              <a:gd name="T60" fmla="*/ 4326 w 21600"/>
              <a:gd name="T61" fmla="*/ 13457 h 21600"/>
              <a:gd name="T62" fmla="*/ 4387 w 21600"/>
              <a:gd name="T63" fmla="*/ 13657 h 21600"/>
              <a:gd name="T64" fmla="*/ 5079 w 21600"/>
              <a:gd name="T65" fmla="*/ 13410 h 21600"/>
              <a:gd name="T66" fmla="*/ 6230 w 21600"/>
              <a:gd name="T67" fmla="*/ 16162 h 21600"/>
              <a:gd name="T68" fmla="*/ 8316 w 21600"/>
              <a:gd name="T69" fmla="*/ 13714 h 21600"/>
              <a:gd name="T70" fmla="*/ 11726 w 21600"/>
              <a:gd name="T71" fmla="*/ 12243 h 21600"/>
              <a:gd name="T72" fmla="*/ 12347 w 21600"/>
              <a:gd name="T73" fmla="*/ 11853 h 21600"/>
              <a:gd name="T74" fmla="*/ 10922 w 21600"/>
              <a:gd name="T75" fmla="*/ 11009 h 21600"/>
              <a:gd name="T76" fmla="*/ 10179 w 21600"/>
              <a:gd name="T77" fmla="*/ 11815 h 21600"/>
              <a:gd name="T78" fmla="*/ 10006 w 21600"/>
              <a:gd name="T79" fmla="*/ 11616 h 21600"/>
              <a:gd name="T80" fmla="*/ 9385 w 21600"/>
              <a:gd name="T81" fmla="*/ 9965 h 21600"/>
              <a:gd name="T82" fmla="*/ 8103 w 21600"/>
              <a:gd name="T83" fmla="*/ 6501 h 21600"/>
              <a:gd name="T84" fmla="*/ 12693 w 21600"/>
              <a:gd name="T85" fmla="*/ 1224 h 21600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21600"/>
              <a:gd name="T130" fmla="*/ 0 h 21600"/>
              <a:gd name="T131" fmla="*/ 21600 w 21600"/>
              <a:gd name="T132" fmla="*/ 21600 h 21600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21600" h="21600">
                <a:moveTo>
                  <a:pt x="12693" y="1224"/>
                </a:moveTo>
                <a:cubicBezTo>
                  <a:pt x="13477" y="712"/>
                  <a:pt x="14933" y="636"/>
                  <a:pt x="16246" y="1101"/>
                </a:cubicBezTo>
                <a:cubicBezTo>
                  <a:pt x="18394" y="1908"/>
                  <a:pt x="19666" y="3815"/>
                  <a:pt x="19605" y="6501"/>
                </a:cubicBezTo>
                <a:cubicBezTo>
                  <a:pt x="19564" y="8456"/>
                  <a:pt x="18648" y="9414"/>
                  <a:pt x="18373" y="9766"/>
                </a:cubicBezTo>
                <a:cubicBezTo>
                  <a:pt x="18088" y="10126"/>
                  <a:pt x="16867" y="11331"/>
                  <a:pt x="16999" y="12034"/>
                </a:cubicBezTo>
                <a:cubicBezTo>
                  <a:pt x="17019" y="12195"/>
                  <a:pt x="16897" y="12262"/>
                  <a:pt x="16785" y="12157"/>
                </a:cubicBezTo>
                <a:cubicBezTo>
                  <a:pt x="16684" y="12043"/>
                  <a:pt x="16175" y="11379"/>
                  <a:pt x="16113" y="11265"/>
                </a:cubicBezTo>
                <a:cubicBezTo>
                  <a:pt x="15828" y="11445"/>
                  <a:pt x="15503" y="11635"/>
                  <a:pt x="15289" y="11711"/>
                </a:cubicBezTo>
                <a:cubicBezTo>
                  <a:pt x="15676" y="11863"/>
                  <a:pt x="16164" y="12100"/>
                  <a:pt x="16439" y="12641"/>
                </a:cubicBezTo>
                <a:cubicBezTo>
                  <a:pt x="17152" y="12954"/>
                  <a:pt x="19605" y="14055"/>
                  <a:pt x="19890" y="14340"/>
                </a:cubicBezTo>
                <a:cubicBezTo>
                  <a:pt x="20389" y="14814"/>
                  <a:pt x="20470" y="14976"/>
                  <a:pt x="20521" y="16266"/>
                </a:cubicBezTo>
                <a:cubicBezTo>
                  <a:pt x="20541" y="16845"/>
                  <a:pt x="21325" y="20547"/>
                  <a:pt x="21539" y="20850"/>
                </a:cubicBezTo>
                <a:cubicBezTo>
                  <a:pt x="21600" y="20974"/>
                  <a:pt x="21376" y="20983"/>
                  <a:pt x="21346" y="20907"/>
                </a:cubicBezTo>
                <a:cubicBezTo>
                  <a:pt x="20480" y="20755"/>
                  <a:pt x="17966" y="21458"/>
                  <a:pt x="17966" y="21477"/>
                </a:cubicBezTo>
                <a:cubicBezTo>
                  <a:pt x="17966" y="21553"/>
                  <a:pt x="17824" y="21600"/>
                  <a:pt x="17783" y="21467"/>
                </a:cubicBezTo>
                <a:cubicBezTo>
                  <a:pt x="17508" y="21211"/>
                  <a:pt x="8795" y="21429"/>
                  <a:pt x="8754" y="21486"/>
                </a:cubicBezTo>
                <a:cubicBezTo>
                  <a:pt x="8662" y="21524"/>
                  <a:pt x="8561" y="21543"/>
                  <a:pt x="8550" y="21467"/>
                </a:cubicBezTo>
                <a:cubicBezTo>
                  <a:pt x="8540" y="21391"/>
                  <a:pt x="8642" y="19987"/>
                  <a:pt x="8662" y="19901"/>
                </a:cubicBezTo>
                <a:cubicBezTo>
                  <a:pt x="7767" y="21078"/>
                  <a:pt x="7319" y="21410"/>
                  <a:pt x="6433" y="21410"/>
                </a:cubicBezTo>
                <a:cubicBezTo>
                  <a:pt x="4377" y="21410"/>
                  <a:pt x="3349" y="19189"/>
                  <a:pt x="1710" y="14682"/>
                </a:cubicBezTo>
                <a:cubicBezTo>
                  <a:pt x="1710" y="14682"/>
                  <a:pt x="2351" y="14444"/>
                  <a:pt x="2351" y="14444"/>
                </a:cubicBezTo>
                <a:cubicBezTo>
                  <a:pt x="2351" y="14444"/>
                  <a:pt x="2209" y="14093"/>
                  <a:pt x="2209" y="14093"/>
                </a:cubicBezTo>
                <a:cubicBezTo>
                  <a:pt x="1303" y="13989"/>
                  <a:pt x="1038" y="12878"/>
                  <a:pt x="1099" y="12622"/>
                </a:cubicBezTo>
                <a:cubicBezTo>
                  <a:pt x="0" y="12186"/>
                  <a:pt x="224" y="10781"/>
                  <a:pt x="916" y="10847"/>
                </a:cubicBezTo>
                <a:cubicBezTo>
                  <a:pt x="936" y="10363"/>
                  <a:pt x="1130" y="10003"/>
                  <a:pt x="1700" y="10088"/>
                </a:cubicBezTo>
                <a:cubicBezTo>
                  <a:pt x="1822" y="9680"/>
                  <a:pt x="2178" y="9509"/>
                  <a:pt x="2626" y="9756"/>
                </a:cubicBezTo>
                <a:cubicBezTo>
                  <a:pt x="2484" y="8997"/>
                  <a:pt x="2616" y="8209"/>
                  <a:pt x="2708" y="7915"/>
                </a:cubicBezTo>
                <a:cubicBezTo>
                  <a:pt x="3003" y="6985"/>
                  <a:pt x="3787" y="7412"/>
                  <a:pt x="3817" y="7972"/>
                </a:cubicBezTo>
                <a:cubicBezTo>
                  <a:pt x="3848" y="8418"/>
                  <a:pt x="3817" y="9889"/>
                  <a:pt x="3939" y="10098"/>
                </a:cubicBezTo>
                <a:cubicBezTo>
                  <a:pt x="5120" y="10240"/>
                  <a:pt x="5232" y="11142"/>
                  <a:pt x="5252" y="11426"/>
                </a:cubicBezTo>
                <a:cubicBezTo>
                  <a:pt x="5293" y="12157"/>
                  <a:pt x="4621" y="13211"/>
                  <a:pt x="4326" y="13457"/>
                </a:cubicBezTo>
                <a:cubicBezTo>
                  <a:pt x="4326" y="13457"/>
                  <a:pt x="4387" y="13657"/>
                  <a:pt x="4387" y="13657"/>
                </a:cubicBezTo>
                <a:cubicBezTo>
                  <a:pt x="4387" y="13657"/>
                  <a:pt x="5079" y="13410"/>
                  <a:pt x="5079" y="13410"/>
                </a:cubicBezTo>
                <a:cubicBezTo>
                  <a:pt x="5527" y="14207"/>
                  <a:pt x="6118" y="16029"/>
                  <a:pt x="6230" y="16162"/>
                </a:cubicBezTo>
                <a:cubicBezTo>
                  <a:pt x="6891" y="15431"/>
                  <a:pt x="7960" y="14131"/>
                  <a:pt x="8316" y="13714"/>
                </a:cubicBezTo>
                <a:cubicBezTo>
                  <a:pt x="8927" y="13002"/>
                  <a:pt x="9609" y="12727"/>
                  <a:pt x="11726" y="12243"/>
                </a:cubicBezTo>
                <a:cubicBezTo>
                  <a:pt x="11726" y="12252"/>
                  <a:pt x="12347" y="11853"/>
                  <a:pt x="12347" y="11853"/>
                </a:cubicBezTo>
                <a:cubicBezTo>
                  <a:pt x="12347" y="11853"/>
                  <a:pt x="11513" y="11588"/>
                  <a:pt x="10922" y="11009"/>
                </a:cubicBezTo>
                <a:cubicBezTo>
                  <a:pt x="10668" y="11398"/>
                  <a:pt x="10311" y="11749"/>
                  <a:pt x="10179" y="11815"/>
                </a:cubicBezTo>
                <a:cubicBezTo>
                  <a:pt x="10037" y="11872"/>
                  <a:pt x="10026" y="11929"/>
                  <a:pt x="10006" y="11616"/>
                </a:cubicBezTo>
                <a:cubicBezTo>
                  <a:pt x="9986" y="11312"/>
                  <a:pt x="9955" y="10715"/>
                  <a:pt x="9385" y="9965"/>
                </a:cubicBezTo>
                <a:cubicBezTo>
                  <a:pt x="8897" y="9329"/>
                  <a:pt x="8133" y="8105"/>
                  <a:pt x="8103" y="6501"/>
                </a:cubicBezTo>
                <a:cubicBezTo>
                  <a:pt x="8031" y="3663"/>
                  <a:pt x="10311" y="0"/>
                  <a:pt x="12693" y="1224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000000"/>
                </a:solidFill>
                <a:bevel/>
              </a14:hiddenLine>
            </a:ext>
          </a:extLst>
        </xdr:spPr>
      </xdr:sp>
      <xdr:pic>
        <xdr:nvPicPr>
          <xdr:cNvPr id="11" name="Picture 90"/>
          <xdr:cNvPicPr>
            <a:picLocks noChangeAspect="1" noChangeArrowheads="1"/>
          </xdr:cNvPicPr>
        </xdr:nvPicPr>
        <xdr:blipFill>
          <a:blip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987" y="1896"/>
            <a:ext cx="593" cy="6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>
        <xdr:nvSpPr>
          <xdr:cNvPr id="12" name="Freeform 91"/>
          <xdr:cNvSpPr>
            <a:spLocks noChangeArrowheads="1"/>
          </xdr:cNvSpPr>
        </xdr:nvSpPr>
        <xdr:spPr>
          <a:xfrm>
            <a:off x="2053" y="2094"/>
            <a:ext cx="130" cy="183"/>
          </a:xfrm>
          <a:custGeom>
            <a:avLst/>
            <a:gdLst>
              <a:gd name="T0" fmla="*/ 1132 w 21600"/>
              <a:gd name="T1" fmla="*/ 5149 h 21600"/>
              <a:gd name="T2" fmla="*/ 21600 w 21600"/>
              <a:gd name="T3" fmla="*/ 11770 h 21600"/>
              <a:gd name="T4" fmla="*/ 3867 w 21600"/>
              <a:gd name="T5" fmla="*/ 19728 h 21600"/>
              <a:gd name="T6" fmla="*/ 1132 w 21600"/>
              <a:gd name="T7" fmla="*/ 5149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1132" y="5149"/>
                </a:moveTo>
                <a:cubicBezTo>
                  <a:pt x="8583" y="0"/>
                  <a:pt x="21600" y="4480"/>
                  <a:pt x="21600" y="11770"/>
                </a:cubicBezTo>
                <a:cubicBezTo>
                  <a:pt x="21600" y="20530"/>
                  <a:pt x="7923" y="21600"/>
                  <a:pt x="3867" y="19728"/>
                </a:cubicBezTo>
                <a:cubicBezTo>
                  <a:pt x="1981" y="16986"/>
                  <a:pt x="0" y="12238"/>
                  <a:pt x="1132" y="5149"/>
                </a:cubicBezTo>
              </a:path>
            </a:pathLst>
          </a:custGeom>
          <a:gradFill rotWithShape="0">
            <a:gsLst>
              <a:gs pos="0">
                <a:srgbClr val="FFA781"/>
              </a:gs>
              <a:gs pos="100000">
                <a:srgbClr val="FFE6CC"/>
              </a:gs>
            </a:gsLst>
            <a:path path="rect">
              <a:fillToRect l="50000" t="50000" r="50000" b="50000"/>
            </a:path>
          </a:gra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000000"/>
                </a:solidFill>
                <a:bevel/>
              </a14:hiddenLine>
            </a:ext>
          </a:extLst>
        </xdr:spPr>
      </xdr:sp>
      <xdr:sp>
        <xdr:nvSpPr>
          <xdr:cNvPr id="13" name="Freeform 92"/>
          <xdr:cNvSpPr>
            <a:spLocks noChangeArrowheads="1"/>
          </xdr:cNvSpPr>
        </xdr:nvSpPr>
        <xdr:spPr>
          <a:xfrm>
            <a:off x="2380" y="2124"/>
            <a:ext cx="121" cy="175"/>
          </a:xfrm>
          <a:custGeom>
            <a:avLst/>
            <a:gdLst>
              <a:gd name="T0" fmla="*/ 21600 w 21600"/>
              <a:gd name="T1" fmla="*/ 3915 h 21600"/>
              <a:gd name="T2" fmla="*/ 0 w 21600"/>
              <a:gd name="T3" fmla="*/ 11045 h 21600"/>
              <a:gd name="T4" fmla="*/ 16023 w 21600"/>
              <a:gd name="T5" fmla="*/ 19922 h 21600"/>
              <a:gd name="T6" fmla="*/ 21600 w 21600"/>
              <a:gd name="T7" fmla="*/ 3915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3915"/>
                </a:moveTo>
                <a:cubicBezTo>
                  <a:pt x="15718" y="0"/>
                  <a:pt x="0" y="1748"/>
                  <a:pt x="0" y="11045"/>
                </a:cubicBezTo>
                <a:cubicBezTo>
                  <a:pt x="0" y="17196"/>
                  <a:pt x="9634" y="21600"/>
                  <a:pt x="16023" y="19922"/>
                </a:cubicBezTo>
                <a:cubicBezTo>
                  <a:pt x="19166" y="16637"/>
                  <a:pt x="21499" y="9507"/>
                  <a:pt x="21600" y="3915"/>
                </a:cubicBezTo>
              </a:path>
            </a:pathLst>
          </a:custGeom>
          <a:gradFill rotWithShape="0">
            <a:gsLst>
              <a:gs pos="0">
                <a:srgbClr val="FFA781"/>
              </a:gs>
              <a:gs pos="100000">
                <a:srgbClr val="FFE6CC"/>
              </a:gs>
            </a:gsLst>
            <a:path path="rect">
              <a:fillToRect l="50000" t="50000" r="50000" b="50000"/>
            </a:path>
          </a:gra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000000"/>
                </a:solidFill>
                <a:bevel/>
              </a14:hiddenLine>
            </a:ext>
          </a:extLst>
        </xdr:spPr>
      </xdr:sp>
      <xdr:pic>
        <xdr:nvPicPr>
          <xdr:cNvPr id="14" name="Picture 93"/>
          <xdr:cNvPicPr>
            <a:picLocks noChangeAspect="1" noChangeArrowheads="1"/>
          </xdr:cNvPicPr>
        </xdr:nvPicPr>
        <xdr:blipFill>
          <a:blip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2086" y="2017"/>
            <a:ext cx="389" cy="3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>
        <xdr:nvSpPr>
          <xdr:cNvPr id="15" name="Freeform 94"/>
          <xdr:cNvSpPr>
            <a:spLocks noChangeArrowheads="1"/>
          </xdr:cNvSpPr>
        </xdr:nvSpPr>
        <xdr:spPr>
          <a:xfrm>
            <a:off x="2193" y="2294"/>
            <a:ext cx="155" cy="67"/>
          </a:xfrm>
          <a:custGeom>
            <a:avLst/>
            <a:gdLst>
              <a:gd name="T0" fmla="*/ 953 w 21600"/>
              <a:gd name="T1" fmla="*/ 0 h 21600"/>
              <a:gd name="T2" fmla="*/ 21600 w 21600"/>
              <a:gd name="T3" fmla="*/ 0 h 21600"/>
              <a:gd name="T4" fmla="*/ 10324 w 21600"/>
              <a:gd name="T5" fmla="*/ 21600 h 21600"/>
              <a:gd name="T6" fmla="*/ 953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953" y="0"/>
                </a:moveTo>
                <a:cubicBezTo>
                  <a:pt x="6115" y="549"/>
                  <a:pt x="20091" y="366"/>
                  <a:pt x="21600" y="0"/>
                </a:cubicBezTo>
                <a:cubicBezTo>
                  <a:pt x="21044" y="12447"/>
                  <a:pt x="15962" y="21600"/>
                  <a:pt x="10324" y="21600"/>
                </a:cubicBezTo>
                <a:cubicBezTo>
                  <a:pt x="6909" y="21600"/>
                  <a:pt x="0" y="15010"/>
                  <a:pt x="953" y="0"/>
                </a:cubicBezTo>
              </a:path>
            </a:pathLst>
          </a:custGeom>
          <a:solidFill>
            <a:srgbClr val="BF4E35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000000"/>
                </a:solidFill>
                <a:bevel/>
              </a14:hiddenLine>
            </a:ext>
          </a:extLst>
        </xdr:spPr>
      </xdr:sp>
      <xdr:sp>
        <xdr:nvSpPr>
          <xdr:cNvPr id="16" name="Freeform 95"/>
          <xdr:cNvSpPr>
            <a:spLocks noChangeArrowheads="1"/>
          </xdr:cNvSpPr>
        </xdr:nvSpPr>
        <xdr:spPr>
          <a:xfrm>
            <a:off x="2182" y="2521"/>
            <a:ext cx="153" cy="238"/>
          </a:xfrm>
          <a:custGeom>
            <a:avLst/>
            <a:gdLst>
              <a:gd name="T0" fmla="*/ 1594 w 21600"/>
              <a:gd name="T1" fmla="*/ 0 h 21600"/>
              <a:gd name="T2" fmla="*/ 21600 w 21600"/>
              <a:gd name="T3" fmla="*/ 1744 h 21600"/>
              <a:gd name="T4" fmla="*/ 2869 w 21600"/>
              <a:gd name="T5" fmla="*/ 21600 h 21600"/>
              <a:gd name="T6" fmla="*/ 1594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1594" y="0"/>
                </a:moveTo>
                <a:cubicBezTo>
                  <a:pt x="5101" y="975"/>
                  <a:pt x="11398" y="2360"/>
                  <a:pt x="21600" y="1744"/>
                </a:cubicBezTo>
                <a:cubicBezTo>
                  <a:pt x="17615" y="7183"/>
                  <a:pt x="4543" y="20676"/>
                  <a:pt x="2869" y="21600"/>
                </a:cubicBezTo>
                <a:cubicBezTo>
                  <a:pt x="1514" y="15238"/>
                  <a:pt x="0" y="6157"/>
                  <a:pt x="1594" y="0"/>
                </a:cubicBezTo>
              </a:path>
            </a:pathLst>
          </a:custGeom>
          <a:solidFill>
            <a:srgbClr val="66B3FF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000000"/>
                </a:solidFill>
                <a:bevel/>
              </a14:hiddenLine>
            </a:ext>
          </a:extLst>
        </xdr:spPr>
      </xdr:sp>
      <xdr:pic>
        <xdr:nvPicPr>
          <xdr:cNvPr id="17" name="Picture 96"/>
          <xdr:cNvPicPr>
            <a:picLocks noChangeAspect="1" noChangeArrowheads="1"/>
          </xdr:cNvPicPr>
        </xdr:nvPicPr>
        <xdr:blipFill>
          <a:blip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623" y="2407"/>
            <a:ext cx="1080" cy="5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Picture 97"/>
          <xdr:cNvPicPr>
            <a:picLocks noChangeAspect="1" noChangeArrowheads="1"/>
          </xdr:cNvPicPr>
        </xdr:nvPicPr>
        <xdr:blipFill>
          <a:blip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545" y="2154"/>
            <a:ext cx="252" cy="4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98"/>
          <xdr:cNvPicPr>
            <a:picLocks noChangeAspect="1" noChangeArrowheads="1"/>
          </xdr:cNvPicPr>
        </xdr:nvPicPr>
        <xdr:blipFill>
          <a:blip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977" y="1760"/>
            <a:ext cx="618" cy="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276225</xdr:rowOff>
    </xdr:to>
    <xdr:sp macro="[1]!yobidasi_3nen">
      <xdr:nvSpPr>
        <xdr:cNvPr id="2" name="Rectangle 116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6810375" y="0"/>
          <a:ext cx="685800" cy="2762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542925</xdr:colOff>
      <xdr:row>1</xdr:row>
      <xdr:rowOff>19050</xdr:rowOff>
    </xdr:from>
    <xdr:to>
      <xdr:col>6</xdr:col>
      <xdr:colOff>266700</xdr:colOff>
      <xdr:row>1</xdr:row>
      <xdr:rowOff>295275</xdr:rowOff>
    </xdr:to>
    <xdr:sp macro="[1]!yobidasi_3nen">
      <xdr:nvSpPr>
        <xdr:cNvPr id="2" name="Rectangle 116">
          <a:hlinkClick xmlns:r="http://schemas.openxmlformats.org/officeDocument/2006/relationships" r:id="rId2"/>
        </xdr:cNvPr>
        <xdr:cNvSpPr>
          <a:spLocks noChangeArrowheads="1"/>
        </xdr:cNvSpPr>
      </xdr:nvSpPr>
      <xdr:spPr>
        <a:xfrm>
          <a:off x="4686300" y="190500"/>
          <a:ext cx="685800" cy="2762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15</xdr:row>
      <xdr:rowOff>47625</xdr:rowOff>
    </xdr:from>
    <xdr:to>
      <xdr:col>7</xdr:col>
      <xdr:colOff>19050</xdr:colOff>
      <xdr:row>39</xdr:row>
      <xdr:rowOff>27940</xdr:rowOff>
    </xdr:to>
    <xdr:graphicFrame>
      <xdr:nvGraphicFramePr>
        <xdr:cNvPr id="7" name="2 Gráfico"/>
        <xdr:cNvGraphicFramePr/>
      </xdr:nvGraphicFramePr>
      <xdr:xfrm>
        <a:off x="695325" y="3019425"/>
        <a:ext cx="5229225" cy="40951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495300</xdr:colOff>
      <xdr:row>0</xdr:row>
      <xdr:rowOff>28575</xdr:rowOff>
    </xdr:from>
    <xdr:to>
      <xdr:col>5</xdr:col>
      <xdr:colOff>219075</xdr:colOff>
      <xdr:row>0</xdr:row>
      <xdr:rowOff>304800</xdr:rowOff>
    </xdr:to>
    <xdr:sp macro="[1]!yobidasi_3nen">
      <xdr:nvSpPr>
        <xdr:cNvPr id="2" name="Rectangle 116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3895725" y="28575"/>
          <a:ext cx="685800" cy="2762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657225</xdr:colOff>
      <xdr:row>0</xdr:row>
      <xdr:rowOff>9526</xdr:rowOff>
    </xdr:from>
    <xdr:to>
      <xdr:col>2</xdr:col>
      <xdr:colOff>276225</xdr:colOff>
      <xdr:row>0</xdr:row>
      <xdr:rowOff>219076</xdr:rowOff>
    </xdr:to>
    <xdr:sp macro="[1]!yobidasi_3nen">
      <xdr:nvSpPr>
        <xdr:cNvPr id="2" name="Rectangle 116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1381125" y="9525"/>
          <a:ext cx="561975" cy="2095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972;&#29702;\OnePoint12&#24405;&#20837;\OnePoint&#25152;&#35211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44;&#21806;&#21592;&#19994;&#32489;&#26609;&#24418;&#222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1nen"/>
      <sheetName val="2nen"/>
      <sheetName val="3nen"/>
      <sheetName val="kohyou"/>
      <sheetName val="meibo"/>
    </sheetNames>
    <definedNames>
      <definedName name="yobidasi_3nen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待用名1</v>
          </cell>
        </row>
        <row r="5">
          <cell r="C5" t="str">
            <v>待用名2</v>
          </cell>
        </row>
        <row r="6">
          <cell r="C6" t="str">
            <v>待用名3</v>
          </cell>
        </row>
        <row r="7">
          <cell r="C7" t="str">
            <v>待用名4</v>
          </cell>
        </row>
        <row r="8">
          <cell r="C8" t="str">
            <v>待用名5</v>
          </cell>
        </row>
        <row r="9">
          <cell r="C9" t="str">
            <v>待用名6</v>
          </cell>
        </row>
        <row r="10">
          <cell r="C10" t="str">
            <v>待用名7</v>
          </cell>
        </row>
        <row r="11">
          <cell r="C11" t="str">
            <v>待用名8</v>
          </cell>
        </row>
        <row r="12">
          <cell r="C12" t="str">
            <v>待用名9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showGridLines="0" workbookViewId="0">
      <selection activeCell="A1" sqref="A1"/>
    </sheetView>
  </sheetViews>
  <sheetFormatPr defaultColWidth="9" defaultRowHeight="13.5" outlineLevelRow="7" outlineLevelCol="1"/>
  <cols>
    <col min="1" max="1" width="87.375" style="44" customWidth="1"/>
    <col min="2" max="16384" width="9" style="45"/>
  </cols>
  <sheetData>
    <row r="1" ht="36" customHeight="1" spans="1:1">
      <c r="A1" s="44" t="s">
        <v>0</v>
      </c>
    </row>
    <row r="2" ht="36" customHeight="1" spans="1:1">
      <c r="A2" s="44" t="s">
        <v>1</v>
      </c>
    </row>
    <row r="3" ht="36" customHeight="1" spans="1:1">
      <c r="A3" s="46" t="s">
        <v>2</v>
      </c>
    </row>
    <row r="4" ht="36" customHeight="1" spans="1:1">
      <c r="A4" s="46" t="s">
        <v>3</v>
      </c>
    </row>
    <row r="5" ht="36" customHeight="1" spans="1:2">
      <c r="A5" s="46"/>
      <c r="B5" s="47"/>
    </row>
    <row r="6" ht="36" customHeight="1" spans="1:1">
      <c r="A6" s="46"/>
    </row>
    <row r="7" ht="22.5" customHeight="1"/>
    <row r="8" ht="22.5" customHeight="1"/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showGridLines="0" tabSelected="1" workbookViewId="0">
      <selection activeCell="E40" sqref="E40"/>
    </sheetView>
  </sheetViews>
  <sheetFormatPr defaultColWidth="9" defaultRowHeight="13.5"/>
  <cols>
    <col min="1" max="16384" width="9" style="39"/>
  </cols>
  <sheetData>
    <row r="1" spans="1:12">
      <c r="A1" s="40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ht="45.75" customHeight="1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</sheetData>
  <sheetProtection sheet="1" objects="1" scenarios="1"/>
  <mergeCells count="1">
    <mergeCell ref="A1:L5"/>
  </mergeCells>
  <pageMargins left="0.699305555555556" right="0.699305555555556" top="0.75" bottom="0.75" header="0.3" footer="0.3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4"/>
  <sheetViews>
    <sheetView showGridLines="0" workbookViewId="0">
      <selection activeCell="E15" sqref="E14:F15"/>
    </sheetView>
  </sheetViews>
  <sheetFormatPr defaultColWidth="9" defaultRowHeight="13.5" outlineLevelCol="6"/>
  <cols>
    <col min="1" max="1" width="11.375" style="27" customWidth="1"/>
    <col min="2" max="2" width="14.625" style="27" customWidth="1"/>
    <col min="3" max="3" width="6.25" style="27" customWidth="1"/>
    <col min="4" max="4" width="12.25" style="27" customWidth="1"/>
    <col min="5" max="5" width="13.25" style="27" customWidth="1"/>
    <col min="6" max="6" width="11.625" style="27" customWidth="1"/>
    <col min="7" max="7" width="11" style="27" customWidth="1"/>
    <col min="8" max="16384" width="9" style="27"/>
  </cols>
  <sheetData>
    <row r="1" ht="23.25" customHeight="1" spans="1:7">
      <c r="A1" s="31" t="s">
        <v>5</v>
      </c>
      <c r="B1" s="32" t="s">
        <v>6</v>
      </c>
      <c r="D1" s="31" t="s">
        <v>7</v>
      </c>
      <c r="E1" s="31" t="s">
        <v>8</v>
      </c>
      <c r="F1" s="31" t="s">
        <v>9</v>
      </c>
      <c r="G1" s="31" t="s">
        <v>10</v>
      </c>
    </row>
    <row r="2" spans="1:7">
      <c r="A2" s="38" t="s">
        <v>11</v>
      </c>
      <c r="B2" s="35" t="s">
        <v>12</v>
      </c>
      <c r="D2" s="38" t="s">
        <v>13</v>
      </c>
      <c r="E2" s="37" t="s">
        <v>14</v>
      </c>
      <c r="F2" s="37" t="s">
        <v>15</v>
      </c>
      <c r="G2" s="37" t="s">
        <v>16</v>
      </c>
    </row>
    <row r="3" spans="1:7">
      <c r="A3" s="38" t="s">
        <v>17</v>
      </c>
      <c r="B3" s="37" t="s">
        <v>18</v>
      </c>
      <c r="D3" s="38" t="s">
        <v>19</v>
      </c>
      <c r="E3" s="37" t="s">
        <v>14</v>
      </c>
      <c r="F3" s="37" t="s">
        <v>20</v>
      </c>
      <c r="G3" s="37" t="s">
        <v>16</v>
      </c>
    </row>
    <row r="4" spans="1:7">
      <c r="A4" s="38" t="s">
        <v>21</v>
      </c>
      <c r="B4" s="37" t="s">
        <v>22</v>
      </c>
      <c r="D4" s="38" t="s">
        <v>23</v>
      </c>
      <c r="E4" s="37" t="s">
        <v>14</v>
      </c>
      <c r="F4" s="37" t="s">
        <v>24</v>
      </c>
      <c r="G4" s="37" t="s">
        <v>16</v>
      </c>
    </row>
    <row r="5" spans="1:7">
      <c r="A5" s="38" t="s">
        <v>25</v>
      </c>
      <c r="B5" s="37" t="s">
        <v>26</v>
      </c>
      <c r="D5" s="38" t="s">
        <v>11</v>
      </c>
      <c r="E5" s="37" t="s">
        <v>27</v>
      </c>
      <c r="F5" s="37" t="s">
        <v>28</v>
      </c>
      <c r="G5" s="37" t="s">
        <v>29</v>
      </c>
    </row>
    <row r="6" spans="1:7">
      <c r="A6" s="38" t="s">
        <v>30</v>
      </c>
      <c r="B6" s="37" t="s">
        <v>31</v>
      </c>
      <c r="D6" s="38" t="s">
        <v>17</v>
      </c>
      <c r="E6" s="37" t="s">
        <v>27</v>
      </c>
      <c r="F6" s="37" t="s">
        <v>32</v>
      </c>
      <c r="G6" s="37" t="s">
        <v>29</v>
      </c>
    </row>
    <row r="7" spans="1:7">
      <c r="A7" s="38"/>
      <c r="B7" s="37"/>
      <c r="D7" s="38" t="s">
        <v>21</v>
      </c>
      <c r="E7" s="37" t="s">
        <v>27</v>
      </c>
      <c r="F7" s="37" t="s">
        <v>33</v>
      </c>
      <c r="G7" s="37" t="s">
        <v>29</v>
      </c>
    </row>
    <row r="8" spans="1:7">
      <c r="A8" s="38"/>
      <c r="B8" s="37"/>
      <c r="D8" s="38" t="s">
        <v>34</v>
      </c>
      <c r="E8" s="37" t="s">
        <v>35</v>
      </c>
      <c r="F8" s="37" t="s">
        <v>36</v>
      </c>
      <c r="G8" s="37" t="s">
        <v>37</v>
      </c>
    </row>
    <row r="9" spans="1:7">
      <c r="A9" s="38"/>
      <c r="B9" s="37"/>
      <c r="D9" s="38" t="s">
        <v>38</v>
      </c>
      <c r="E9" s="37" t="s">
        <v>35</v>
      </c>
      <c r="F9" s="37" t="s">
        <v>39</v>
      </c>
      <c r="G9" s="37" t="s">
        <v>37</v>
      </c>
    </row>
    <row r="10" spans="1:7">
      <c r="A10" s="38"/>
      <c r="B10" s="37"/>
      <c r="D10" s="38"/>
      <c r="E10" s="37"/>
      <c r="F10" s="37"/>
      <c r="G10" s="37"/>
    </row>
    <row r="11" spans="1:7">
      <c r="A11" s="38"/>
      <c r="B11" s="37"/>
      <c r="D11" s="38"/>
      <c r="E11" s="37"/>
      <c r="F11" s="37"/>
      <c r="G11" s="37"/>
    </row>
    <row r="12" spans="1:7">
      <c r="A12" s="38"/>
      <c r="B12" s="37"/>
      <c r="D12" s="38"/>
      <c r="E12" s="37"/>
      <c r="F12" s="37"/>
      <c r="G12" s="37"/>
    </row>
    <row r="13" spans="1:7">
      <c r="A13" s="38"/>
      <c r="B13" s="37"/>
      <c r="D13" s="38"/>
      <c r="E13" s="37"/>
      <c r="F13" s="37"/>
      <c r="G13" s="37"/>
    </row>
    <row r="14" spans="1:7">
      <c r="A14" s="38"/>
      <c r="B14" s="37"/>
      <c r="D14" s="38"/>
      <c r="E14" s="37"/>
      <c r="F14" s="37"/>
      <c r="G14" s="37"/>
    </row>
    <row r="15" spans="1:7">
      <c r="A15" s="38"/>
      <c r="B15" s="37"/>
      <c r="D15" s="38"/>
      <c r="E15" s="37"/>
      <c r="F15" s="37"/>
      <c r="G15" s="37"/>
    </row>
    <row r="16" spans="1:7">
      <c r="A16" s="38"/>
      <c r="B16" s="37"/>
      <c r="D16" s="38"/>
      <c r="E16" s="37"/>
      <c r="F16" s="37"/>
      <c r="G16" s="37"/>
    </row>
    <row r="17" spans="1:7">
      <c r="A17" s="38"/>
      <c r="B17" s="37"/>
      <c r="D17" s="38"/>
      <c r="E17" s="37"/>
      <c r="F17" s="37"/>
      <c r="G17" s="37"/>
    </row>
    <row r="18" spans="1:7">
      <c r="A18" s="38"/>
      <c r="B18" s="37"/>
      <c r="D18" s="38"/>
      <c r="E18" s="37"/>
      <c r="F18" s="37"/>
      <c r="G18" s="37"/>
    </row>
    <row r="19" spans="1:7">
      <c r="A19" s="38"/>
      <c r="B19" s="37"/>
      <c r="D19" s="38"/>
      <c r="E19" s="37"/>
      <c r="F19" s="37"/>
      <c r="G19" s="37"/>
    </row>
    <row r="20" spans="1:7">
      <c r="A20" s="38"/>
      <c r="B20" s="37"/>
      <c r="D20" s="38"/>
      <c r="E20" s="37"/>
      <c r="F20" s="37"/>
      <c r="G20" s="37"/>
    </row>
    <row r="21" spans="1:7">
      <c r="A21" s="38"/>
      <c r="B21" s="37"/>
      <c r="D21" s="38"/>
      <c r="E21" s="37"/>
      <c r="F21" s="37"/>
      <c r="G21" s="37"/>
    </row>
    <row r="22" spans="1:7">
      <c r="A22" s="38"/>
      <c r="B22" s="37"/>
      <c r="D22" s="38"/>
      <c r="E22" s="37"/>
      <c r="F22" s="37"/>
      <c r="G22" s="37"/>
    </row>
    <row r="23" spans="1:7">
      <c r="A23" s="38"/>
      <c r="B23" s="37"/>
      <c r="D23" s="38"/>
      <c r="E23" s="37"/>
      <c r="F23" s="37"/>
      <c r="G23" s="37"/>
    </row>
    <row r="24" spans="1:7">
      <c r="A24" s="38"/>
      <c r="B24" s="37"/>
      <c r="D24" s="38"/>
      <c r="E24" s="37"/>
      <c r="F24" s="37"/>
      <c r="G24" s="37"/>
    </row>
    <row r="25" spans="1:7">
      <c r="A25" s="38"/>
      <c r="B25" s="37"/>
      <c r="D25" s="38"/>
      <c r="E25" s="37"/>
      <c r="F25" s="37"/>
      <c r="G25" s="37"/>
    </row>
    <row r="26" spans="1:7">
      <c r="A26" s="38"/>
      <c r="B26" s="37"/>
      <c r="D26" s="38"/>
      <c r="E26" s="37"/>
      <c r="F26" s="37"/>
      <c r="G26" s="37"/>
    </row>
    <row r="27" spans="1:7">
      <c r="A27" s="38"/>
      <c r="B27" s="37"/>
      <c r="D27" s="38"/>
      <c r="E27" s="37"/>
      <c r="F27" s="37"/>
      <c r="G27" s="37"/>
    </row>
    <row r="28" spans="1:7">
      <c r="A28" s="38"/>
      <c r="B28" s="37"/>
      <c r="D28" s="38"/>
      <c r="E28" s="37"/>
      <c r="F28" s="37"/>
      <c r="G28" s="37"/>
    </row>
    <row r="29" spans="1:7">
      <c r="A29" s="38"/>
      <c r="B29" s="37"/>
      <c r="D29" s="38"/>
      <c r="E29" s="37"/>
      <c r="F29" s="37"/>
      <c r="G29" s="37"/>
    </row>
    <row r="30" spans="1:7">
      <c r="A30" s="38"/>
      <c r="B30" s="37"/>
      <c r="D30" s="38"/>
      <c r="E30" s="37"/>
      <c r="F30" s="37"/>
      <c r="G30" s="37"/>
    </row>
    <row r="31" spans="1:7">
      <c r="A31" s="38"/>
      <c r="B31" s="37"/>
      <c r="D31" s="38"/>
      <c r="E31" s="37"/>
      <c r="F31" s="37"/>
      <c r="G31" s="37"/>
    </row>
    <row r="32" spans="1:7">
      <c r="A32" s="38"/>
      <c r="B32" s="37"/>
      <c r="D32" s="38"/>
      <c r="E32" s="37"/>
      <c r="F32" s="37"/>
      <c r="G32" s="37"/>
    </row>
    <row r="33" spans="1:7">
      <c r="A33" s="38"/>
      <c r="B33" s="37"/>
      <c r="D33" s="38"/>
      <c r="E33" s="37"/>
      <c r="F33" s="37"/>
      <c r="G33" s="37"/>
    </row>
    <row r="34" spans="1:7">
      <c r="A34" s="38"/>
      <c r="B34" s="37"/>
      <c r="D34" s="38"/>
      <c r="E34" s="37"/>
      <c r="F34" s="37"/>
      <c r="G34" s="37"/>
    </row>
    <row r="35" spans="1:7">
      <c r="A35" s="38"/>
      <c r="B35" s="37"/>
      <c r="D35" s="38"/>
      <c r="E35" s="37"/>
      <c r="F35" s="37"/>
      <c r="G35" s="37"/>
    </row>
    <row r="36" spans="1:7">
      <c r="A36" s="38"/>
      <c r="B36" s="37"/>
      <c r="D36" s="38"/>
      <c r="E36" s="37"/>
      <c r="F36" s="37"/>
      <c r="G36" s="37"/>
    </row>
    <row r="37" spans="1:7">
      <c r="A37" s="38"/>
      <c r="B37" s="37"/>
      <c r="D37" s="38"/>
      <c r="E37" s="37"/>
      <c r="F37" s="37"/>
      <c r="G37" s="37"/>
    </row>
    <row r="38" spans="1:7">
      <c r="A38" s="38"/>
      <c r="B38" s="37"/>
      <c r="D38" s="38"/>
      <c r="E38" s="37"/>
      <c r="F38" s="37"/>
      <c r="G38" s="37"/>
    </row>
    <row r="39" spans="1:7">
      <c r="A39" s="38"/>
      <c r="B39" s="37"/>
      <c r="D39" s="38"/>
      <c r="E39" s="37"/>
      <c r="F39" s="37"/>
      <c r="G39" s="37"/>
    </row>
    <row r="40" spans="1:7">
      <c r="A40" s="38"/>
      <c r="B40" s="37"/>
      <c r="D40" s="38"/>
      <c r="E40" s="37"/>
      <c r="F40" s="37"/>
      <c r="G40" s="37"/>
    </row>
    <row r="41" spans="1:7">
      <c r="A41" s="38"/>
      <c r="B41" s="37"/>
      <c r="D41" s="38"/>
      <c r="E41" s="37"/>
      <c r="F41" s="37"/>
      <c r="G41" s="37"/>
    </row>
    <row r="42" spans="1:7">
      <c r="A42" s="38"/>
      <c r="B42" s="37"/>
      <c r="D42" s="38"/>
      <c r="E42" s="37"/>
      <c r="F42" s="37"/>
      <c r="G42" s="37"/>
    </row>
    <row r="43" spans="1:7">
      <c r="A43" s="38"/>
      <c r="B43" s="37"/>
      <c r="D43" s="38"/>
      <c r="E43" s="37"/>
      <c r="F43" s="37"/>
      <c r="G43" s="37"/>
    </row>
    <row r="44" spans="1:7">
      <c r="A44" s="38"/>
      <c r="B44" s="37"/>
      <c r="D44" s="38"/>
      <c r="E44" s="37"/>
      <c r="F44" s="37"/>
      <c r="G44" s="37"/>
    </row>
    <row r="45" spans="1:7">
      <c r="A45" s="38"/>
      <c r="B45" s="37"/>
      <c r="D45" s="38"/>
      <c r="E45" s="37"/>
      <c r="F45" s="37"/>
      <c r="G45" s="37"/>
    </row>
    <row r="46" spans="1:7">
      <c r="A46" s="38"/>
      <c r="B46" s="37"/>
      <c r="D46" s="38"/>
      <c r="E46" s="37"/>
      <c r="F46" s="37"/>
      <c r="G46" s="37"/>
    </row>
    <row r="47" spans="1:7">
      <c r="A47" s="38"/>
      <c r="B47" s="37"/>
      <c r="D47" s="38"/>
      <c r="E47" s="37"/>
      <c r="F47" s="37"/>
      <c r="G47" s="37"/>
    </row>
    <row r="48" spans="1:7">
      <c r="A48" s="38"/>
      <c r="B48" s="37"/>
      <c r="D48" s="38"/>
      <c r="E48" s="37"/>
      <c r="F48" s="37"/>
      <c r="G48" s="37"/>
    </row>
    <row r="49" spans="1:7">
      <c r="A49" s="38"/>
      <c r="B49" s="37"/>
      <c r="D49" s="38"/>
      <c r="E49" s="37"/>
      <c r="F49" s="37"/>
      <c r="G49" s="37"/>
    </row>
    <row r="50" spans="1:7">
      <c r="A50" s="38"/>
      <c r="B50" s="37"/>
      <c r="D50" s="38"/>
      <c r="E50" s="37"/>
      <c r="F50" s="37"/>
      <c r="G50" s="37"/>
    </row>
    <row r="51" spans="1:7">
      <c r="A51" s="38"/>
      <c r="B51" s="37"/>
      <c r="D51" s="38"/>
      <c r="E51" s="37"/>
      <c r="F51" s="37"/>
      <c r="G51" s="37"/>
    </row>
    <row r="52" spans="1:7">
      <c r="A52" s="38"/>
      <c r="B52" s="37"/>
      <c r="D52" s="38"/>
      <c r="E52" s="37"/>
      <c r="F52" s="37"/>
      <c r="G52" s="37"/>
    </row>
    <row r="53" spans="1:7">
      <c r="A53" s="38"/>
      <c r="B53" s="37"/>
      <c r="D53" s="38"/>
      <c r="E53" s="37"/>
      <c r="F53" s="37"/>
      <c r="G53" s="37"/>
    </row>
    <row r="54" spans="1:7">
      <c r="A54" s="38"/>
      <c r="B54" s="37"/>
      <c r="D54" s="38"/>
      <c r="E54" s="37"/>
      <c r="F54" s="37"/>
      <c r="G54" s="37"/>
    </row>
    <row r="55" spans="1:7">
      <c r="A55" s="38"/>
      <c r="B55" s="37"/>
      <c r="D55" s="38"/>
      <c r="E55" s="37"/>
      <c r="F55" s="37"/>
      <c r="G55" s="37"/>
    </row>
    <row r="56" spans="1:7">
      <c r="A56" s="38"/>
      <c r="B56" s="37"/>
      <c r="D56" s="38"/>
      <c r="E56" s="37"/>
      <c r="F56" s="37"/>
      <c r="G56" s="37"/>
    </row>
    <row r="57" spans="1:7">
      <c r="A57" s="38"/>
      <c r="B57" s="37"/>
      <c r="D57" s="38"/>
      <c r="E57" s="37"/>
      <c r="F57" s="37"/>
      <c r="G57" s="37"/>
    </row>
    <row r="58" spans="1:7">
      <c r="A58" s="38"/>
      <c r="B58" s="37"/>
      <c r="D58" s="38"/>
      <c r="E58" s="37"/>
      <c r="F58" s="37"/>
      <c r="G58" s="37"/>
    </row>
    <row r="59" spans="1:7">
      <c r="A59" s="38"/>
      <c r="B59" s="37"/>
      <c r="D59" s="38"/>
      <c r="E59" s="37"/>
      <c r="F59" s="37"/>
      <c r="G59" s="37"/>
    </row>
    <row r="60" spans="1:7">
      <c r="A60" s="38"/>
      <c r="B60" s="37"/>
      <c r="D60" s="38"/>
      <c r="E60" s="37"/>
      <c r="F60" s="37"/>
      <c r="G60" s="37"/>
    </row>
    <row r="61" spans="1:7">
      <c r="A61" s="38"/>
      <c r="B61" s="37"/>
      <c r="D61" s="38"/>
      <c r="E61" s="37"/>
      <c r="F61" s="37"/>
      <c r="G61" s="37"/>
    </row>
    <row r="62" spans="1:7">
      <c r="A62" s="38"/>
      <c r="B62" s="37"/>
      <c r="D62" s="38"/>
      <c r="E62" s="37"/>
      <c r="F62" s="37"/>
      <c r="G62" s="37"/>
    </row>
    <row r="63" spans="1:7">
      <c r="A63" s="38"/>
      <c r="B63" s="37"/>
      <c r="D63" s="38"/>
      <c r="E63" s="37"/>
      <c r="F63" s="37"/>
      <c r="G63" s="37"/>
    </row>
    <row r="64" spans="1:7">
      <c r="A64" s="38"/>
      <c r="B64" s="37"/>
      <c r="D64" s="38"/>
      <c r="E64" s="37"/>
      <c r="F64" s="37"/>
      <c r="G64" s="37"/>
    </row>
    <row r="65" spans="1:7">
      <c r="A65" s="38"/>
      <c r="B65" s="37"/>
      <c r="D65" s="38"/>
      <c r="E65" s="37"/>
      <c r="F65" s="37"/>
      <c r="G65" s="37"/>
    </row>
    <row r="66" spans="1:7">
      <c r="A66" s="38"/>
      <c r="B66" s="37"/>
      <c r="D66" s="38"/>
      <c r="E66" s="37"/>
      <c r="F66" s="37"/>
      <c r="G66" s="37"/>
    </row>
    <row r="67" spans="1:7">
      <c r="A67" s="38"/>
      <c r="B67" s="37"/>
      <c r="D67" s="38"/>
      <c r="E67" s="37"/>
      <c r="F67" s="37"/>
      <c r="G67" s="37"/>
    </row>
    <row r="68" spans="1:7">
      <c r="A68" s="38"/>
      <c r="B68" s="37"/>
      <c r="D68" s="38"/>
      <c r="E68" s="37"/>
      <c r="F68" s="37"/>
      <c r="G68" s="37"/>
    </row>
    <row r="69" spans="1:7">
      <c r="A69" s="38"/>
      <c r="B69" s="37"/>
      <c r="D69" s="38"/>
      <c r="E69" s="37"/>
      <c r="F69" s="37"/>
      <c r="G69" s="37"/>
    </row>
    <row r="70" spans="1:7">
      <c r="A70" s="38"/>
      <c r="B70" s="37"/>
      <c r="D70" s="38"/>
      <c r="E70" s="37"/>
      <c r="F70" s="37"/>
      <c r="G70" s="37"/>
    </row>
    <row r="71" spans="1:7">
      <c r="A71" s="38"/>
      <c r="B71" s="37"/>
      <c r="D71" s="38"/>
      <c r="E71" s="37"/>
      <c r="F71" s="37"/>
      <c r="G71" s="37"/>
    </row>
    <row r="72" spans="1:7">
      <c r="A72" s="38"/>
      <c r="B72" s="37"/>
      <c r="D72" s="38"/>
      <c r="E72" s="37"/>
      <c r="F72" s="37"/>
      <c r="G72" s="37"/>
    </row>
    <row r="73" spans="1:7">
      <c r="A73" s="38"/>
      <c r="B73" s="37"/>
      <c r="D73" s="38"/>
      <c r="E73" s="37"/>
      <c r="F73" s="37"/>
      <c r="G73" s="37"/>
    </row>
    <row r="74" spans="1:7">
      <c r="A74" s="38"/>
      <c r="B74" s="37"/>
      <c r="D74" s="38"/>
      <c r="E74" s="37"/>
      <c r="F74" s="37"/>
      <c r="G74" s="37"/>
    </row>
    <row r="75" spans="1:7">
      <c r="A75" s="38"/>
      <c r="B75" s="37"/>
      <c r="D75" s="38"/>
      <c r="E75" s="37"/>
      <c r="F75" s="37"/>
      <c r="G75" s="37"/>
    </row>
    <row r="76" spans="1:7">
      <c r="A76" s="38"/>
      <c r="B76" s="37"/>
      <c r="D76" s="38"/>
      <c r="E76" s="37"/>
      <c r="F76" s="37"/>
      <c r="G76" s="37"/>
    </row>
    <row r="77" spans="1:7">
      <c r="A77" s="38"/>
      <c r="B77" s="37"/>
      <c r="D77" s="38"/>
      <c r="E77" s="37"/>
      <c r="F77" s="37"/>
      <c r="G77" s="37"/>
    </row>
    <row r="78" spans="1:7">
      <c r="A78" s="38"/>
      <c r="B78" s="37"/>
      <c r="D78" s="38"/>
      <c r="E78" s="37"/>
      <c r="F78" s="37"/>
      <c r="G78" s="37"/>
    </row>
    <row r="79" spans="1:7">
      <c r="A79" s="38"/>
      <c r="B79" s="37"/>
      <c r="D79" s="38"/>
      <c r="E79" s="37"/>
      <c r="F79" s="37"/>
      <c r="G79" s="37"/>
    </row>
    <row r="80" spans="1:7">
      <c r="A80" s="38"/>
      <c r="B80" s="37"/>
      <c r="D80" s="38"/>
      <c r="E80" s="37"/>
      <c r="F80" s="37"/>
      <c r="G80" s="37"/>
    </row>
    <row r="81" spans="1:7">
      <c r="A81" s="38"/>
      <c r="B81" s="37"/>
      <c r="D81" s="38"/>
      <c r="E81" s="37"/>
      <c r="F81" s="37"/>
      <c r="G81" s="37"/>
    </row>
    <row r="82" spans="1:7">
      <c r="A82" s="38"/>
      <c r="B82" s="37"/>
      <c r="D82" s="38"/>
      <c r="E82" s="37"/>
      <c r="F82" s="37"/>
      <c r="G82" s="37"/>
    </row>
    <row r="83" spans="1:7">
      <c r="A83" s="38"/>
      <c r="B83" s="37"/>
      <c r="D83" s="38"/>
      <c r="E83" s="37"/>
      <c r="F83" s="37"/>
      <c r="G83" s="37"/>
    </row>
    <row r="84" spans="1:7">
      <c r="A84" s="38"/>
      <c r="B84" s="37"/>
      <c r="D84" s="38"/>
      <c r="E84" s="37"/>
      <c r="F84" s="37"/>
      <c r="G84" s="37"/>
    </row>
    <row r="85" spans="1:7">
      <c r="A85" s="38"/>
      <c r="B85" s="37"/>
      <c r="D85" s="38"/>
      <c r="E85" s="37"/>
      <c r="F85" s="37"/>
      <c r="G85" s="37"/>
    </row>
    <row r="86" spans="1:7">
      <c r="A86" s="38"/>
      <c r="B86" s="37"/>
      <c r="D86" s="38"/>
      <c r="E86" s="37"/>
      <c r="F86" s="37"/>
      <c r="G86" s="37"/>
    </row>
    <row r="87" spans="1:7">
      <c r="A87" s="38"/>
      <c r="B87" s="37"/>
      <c r="D87" s="38"/>
      <c r="E87" s="37"/>
      <c r="F87" s="37"/>
      <c r="G87" s="37"/>
    </row>
    <row r="88" spans="1:7">
      <c r="A88" s="38"/>
      <c r="B88" s="37"/>
      <c r="D88" s="38"/>
      <c r="E88" s="37"/>
      <c r="F88" s="37"/>
      <c r="G88" s="37"/>
    </row>
    <row r="89" spans="1:7">
      <c r="A89" s="38"/>
      <c r="B89" s="37"/>
      <c r="D89" s="38"/>
      <c r="E89" s="37"/>
      <c r="F89" s="37"/>
      <c r="G89" s="37"/>
    </row>
    <row r="90" spans="1:7">
      <c r="A90" s="38"/>
      <c r="B90" s="37"/>
      <c r="D90" s="38"/>
      <c r="E90" s="37"/>
      <c r="F90" s="37"/>
      <c r="G90" s="37"/>
    </row>
    <row r="91" spans="1:7">
      <c r="A91" s="38"/>
      <c r="B91" s="37"/>
      <c r="D91" s="38"/>
      <c r="E91" s="37"/>
      <c r="F91" s="37"/>
      <c r="G91" s="37"/>
    </row>
    <row r="92" spans="1:7">
      <c r="A92" s="38"/>
      <c r="B92" s="37"/>
      <c r="D92" s="38"/>
      <c r="E92" s="37"/>
      <c r="F92" s="37"/>
      <c r="G92" s="37"/>
    </row>
    <row r="93" spans="1:7">
      <c r="A93" s="38"/>
      <c r="B93" s="37"/>
      <c r="D93" s="38"/>
      <c r="E93" s="37"/>
      <c r="F93" s="37"/>
      <c r="G93" s="37"/>
    </row>
    <row r="94" spans="1:7">
      <c r="A94" s="38"/>
      <c r="B94" s="37"/>
      <c r="D94" s="38"/>
      <c r="E94" s="37"/>
      <c r="F94" s="37"/>
      <c r="G94" s="37"/>
    </row>
    <row r="95" spans="1:7">
      <c r="A95" s="38"/>
      <c r="B95" s="37"/>
      <c r="D95" s="38"/>
      <c r="E95" s="37"/>
      <c r="F95" s="37"/>
      <c r="G95" s="37"/>
    </row>
    <row r="96" spans="1:7">
      <c r="A96" s="38"/>
      <c r="B96" s="37"/>
      <c r="D96" s="38"/>
      <c r="E96" s="37"/>
      <c r="F96" s="37"/>
      <c r="G96" s="37"/>
    </row>
    <row r="97" spans="1:7">
      <c r="A97" s="38"/>
      <c r="B97" s="37"/>
      <c r="D97" s="38"/>
      <c r="E97" s="37"/>
      <c r="F97" s="37"/>
      <c r="G97" s="37"/>
    </row>
    <row r="98" spans="1:7">
      <c r="A98" s="38"/>
      <c r="B98" s="37"/>
      <c r="D98" s="38"/>
      <c r="E98" s="37"/>
      <c r="F98" s="37"/>
      <c r="G98" s="37"/>
    </row>
    <row r="99" spans="1:7">
      <c r="A99" s="38"/>
      <c r="B99" s="37"/>
      <c r="D99" s="38"/>
      <c r="E99" s="37"/>
      <c r="F99" s="37"/>
      <c r="G99" s="37"/>
    </row>
    <row r="100" spans="1:7">
      <c r="A100" s="38"/>
      <c r="B100" s="37"/>
      <c r="D100" s="38"/>
      <c r="E100" s="37"/>
      <c r="F100" s="37"/>
      <c r="G100" s="37"/>
    </row>
    <row r="101" spans="1:7">
      <c r="A101" s="38"/>
      <c r="B101" s="37"/>
      <c r="D101" s="38"/>
      <c r="E101" s="37"/>
      <c r="F101" s="37"/>
      <c r="G101" s="37"/>
    </row>
    <row r="102" spans="1:7">
      <c r="A102" s="38"/>
      <c r="B102" s="37"/>
      <c r="D102" s="38"/>
      <c r="E102" s="37"/>
      <c r="F102" s="37"/>
      <c r="G102" s="37"/>
    </row>
    <row r="103" spans="1:7">
      <c r="A103" s="38"/>
      <c r="B103" s="37"/>
      <c r="D103" s="38"/>
      <c r="E103" s="37"/>
      <c r="F103" s="37"/>
      <c r="G103" s="37"/>
    </row>
    <row r="104" spans="1:7">
      <c r="A104" s="38"/>
      <c r="B104" s="37"/>
      <c r="D104" s="38"/>
      <c r="E104" s="37"/>
      <c r="F104" s="37"/>
      <c r="G104" s="37"/>
    </row>
    <row r="105" spans="1:7">
      <c r="A105" s="38"/>
      <c r="B105" s="37"/>
      <c r="D105" s="38"/>
      <c r="E105" s="37"/>
      <c r="F105" s="37"/>
      <c r="G105" s="37"/>
    </row>
    <row r="106" spans="1:7">
      <c r="A106" s="38"/>
      <c r="B106" s="37"/>
      <c r="D106" s="38"/>
      <c r="E106" s="37"/>
      <c r="F106" s="37"/>
      <c r="G106" s="37"/>
    </row>
    <row r="107" spans="1:7">
      <c r="A107" s="38"/>
      <c r="B107" s="37"/>
      <c r="D107" s="38"/>
      <c r="E107" s="37"/>
      <c r="F107" s="37"/>
      <c r="G107" s="37"/>
    </row>
    <row r="108" spans="1:7">
      <c r="A108" s="38"/>
      <c r="B108" s="37"/>
      <c r="D108" s="38"/>
      <c r="E108" s="37"/>
      <c r="F108" s="37"/>
      <c r="G108" s="37"/>
    </row>
    <row r="109" spans="1:7">
      <c r="A109" s="38"/>
      <c r="B109" s="37"/>
      <c r="D109" s="38"/>
      <c r="E109" s="37"/>
      <c r="F109" s="37"/>
      <c r="G109" s="37"/>
    </row>
    <row r="110" spans="1:7">
      <c r="A110" s="38"/>
      <c r="B110" s="37"/>
      <c r="D110" s="38"/>
      <c r="E110" s="37"/>
      <c r="F110" s="37"/>
      <c r="G110" s="37"/>
    </row>
    <row r="111" spans="1:7">
      <c r="A111" s="38"/>
      <c r="B111" s="37"/>
      <c r="D111" s="38"/>
      <c r="E111" s="37"/>
      <c r="F111" s="37"/>
      <c r="G111" s="37"/>
    </row>
    <row r="112" spans="1:7">
      <c r="A112" s="38"/>
      <c r="B112" s="37"/>
      <c r="D112" s="38"/>
      <c r="E112" s="37"/>
      <c r="F112" s="37"/>
      <c r="G112" s="37"/>
    </row>
    <row r="113" spans="1:7">
      <c r="A113" s="38"/>
      <c r="B113" s="37"/>
      <c r="D113" s="38"/>
      <c r="E113" s="37"/>
      <c r="F113" s="37"/>
      <c r="G113" s="37"/>
    </row>
    <row r="114" spans="1:7">
      <c r="A114" s="38"/>
      <c r="B114" s="37"/>
      <c r="D114" s="38"/>
      <c r="E114" s="37"/>
      <c r="F114" s="37"/>
      <c r="G114" s="37"/>
    </row>
  </sheetData>
  <pageMargins left="0.699305555555556" right="0.699305555555556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9"/>
  <sheetViews>
    <sheetView showGridLines="0" workbookViewId="0">
      <selection activeCell="L30" sqref="L30"/>
    </sheetView>
  </sheetViews>
  <sheetFormatPr defaultColWidth="9" defaultRowHeight="13.5" outlineLevelCol="6"/>
  <cols>
    <col min="1" max="1" width="9" style="27"/>
    <col min="2" max="2" width="13.125" style="27" customWidth="1"/>
    <col min="3" max="5" width="10.75" style="27" customWidth="1"/>
    <col min="6" max="6" width="12.625" style="27" customWidth="1"/>
    <col min="7" max="7" width="10.5" style="27" customWidth="1"/>
    <col min="8" max="16384" width="9" style="27"/>
  </cols>
  <sheetData>
    <row r="2" ht="28.5" customHeight="1" spans="2:6">
      <c r="B2" s="28">
        <v>2017</v>
      </c>
      <c r="C2" s="29" t="s">
        <v>40</v>
      </c>
      <c r="D2" s="28">
        <v>12</v>
      </c>
      <c r="E2" s="29" t="s">
        <v>41</v>
      </c>
      <c r="F2" s="30"/>
    </row>
    <row r="3" ht="21.75" customHeight="1" spans="2:7">
      <c r="B3" s="32" t="s">
        <v>42</v>
      </c>
      <c r="C3" s="32" t="s">
        <v>5</v>
      </c>
      <c r="D3" s="31" t="s">
        <v>6</v>
      </c>
      <c r="E3" s="31" t="s">
        <v>43</v>
      </c>
      <c r="F3" s="31" t="s">
        <v>44</v>
      </c>
      <c r="G3" s="31" t="s">
        <v>45</v>
      </c>
    </row>
    <row r="4" ht="21.75" customHeight="1" spans="2:7">
      <c r="B4" s="32" t="s">
        <v>46</v>
      </c>
      <c r="C4" s="32"/>
      <c r="D4" s="32"/>
      <c r="E4" s="33">
        <f>SUM(E5:E101)</f>
        <v>5400</v>
      </c>
      <c r="F4" s="33">
        <f>SUM(F5:F101)</f>
        <v>5400</v>
      </c>
      <c r="G4" s="33">
        <f>SUM(G5:G101)</f>
        <v>96</v>
      </c>
    </row>
    <row r="5" spans="2:7">
      <c r="B5" s="34">
        <f>IF(C5&lt;&gt;"",ROW()-3,"")</f>
        <v>2</v>
      </c>
      <c r="C5" s="34" t="str">
        <f>IF(基础设置!A2&lt;&gt;"",基础设置!A2,"")</f>
        <v>K001</v>
      </c>
      <c r="D5" s="34" t="str">
        <f>IF(基础设置!A2&lt;&gt;"",基础设置!B2,"")</f>
        <v>张三</v>
      </c>
      <c r="E5" s="13">
        <f>SUMIFS(销售明细录入!$J:$J,销售明细录入!$B:$B,$C5,销售明细录入!$A:$A,"&gt;="&amp;DATE($B$2,$D$2,1),销售明细录入!$A:$A,"&lt;="&amp;DATE($B$2,$D$2+1,0))</f>
        <v>3000</v>
      </c>
      <c r="F5" s="13">
        <f>SUMIFS(销售明细录入!$K:$K,销售明细录入!$B:$B,$C5,销售明细录入!$A:$A,"&gt;="&amp;DATE($B$2,$D$2,1),销售明细录入!$A:$A,"&lt;="&amp;DATE($B$2,$D$2+1,0))</f>
        <v>3000</v>
      </c>
      <c r="G5" s="13">
        <f>SUMIFS(销售明细录入!$M:$M,销售明细录入!$B:$B,$C5,销售明细录入!$A:$A,"&gt;="&amp;DATE($B$2,$D$2,1),销售明细录入!$A:$A,"&lt;="&amp;DATE($B$2,$D$2+1,0))</f>
        <v>60</v>
      </c>
    </row>
    <row r="6" spans="2:7">
      <c r="B6" s="34">
        <f t="shared" ref="B6:B39" si="0">IF(C6&lt;&gt;"",ROW()-3,"")</f>
        <v>3</v>
      </c>
      <c r="C6" s="34" t="str">
        <f>IF(基础设置!A3&lt;&gt;"",基础设置!A3,"")</f>
        <v>K002</v>
      </c>
      <c r="D6" s="34" t="str">
        <f>IF(基础设置!A3&lt;&gt;"",基础设置!B3,"")</f>
        <v>李四</v>
      </c>
      <c r="E6" s="13">
        <f>SUMIFS(销售明细录入!$J:$J,销售明细录入!$B:$B,$C6,销售明细录入!$A:$A,"&gt;="&amp;DATE($B$2,$D$2,1),销售明细录入!$A:$A,"&lt;="&amp;DATE($B$2,$D$2+1,0))</f>
        <v>2400</v>
      </c>
      <c r="F6" s="13">
        <f>SUMIFS(销售明细录入!$K:$K,销售明细录入!$B:$B,$C6,销售明细录入!$A:$A,"&gt;="&amp;DATE($B$2,$D$2,1),销售明细录入!$A:$A,"&lt;="&amp;DATE($B$2,$D$2+1,0))</f>
        <v>2400</v>
      </c>
      <c r="G6" s="13">
        <f>SUMIFS(销售明细录入!$M:$M,销售明细录入!$B:$B,$C6,销售明细录入!$A:$A,"&gt;="&amp;DATE($B$2,$D$2,1),销售明细录入!$A:$A,"&lt;="&amp;DATE($B$2,$D$2+1,0))</f>
        <v>36</v>
      </c>
    </row>
    <row r="7" spans="2:7">
      <c r="B7" s="34">
        <f t="shared" si="0"/>
        <v>4</v>
      </c>
      <c r="C7" s="34" t="str">
        <f>IF(基础设置!A4&lt;&gt;"",基础设置!A4,"")</f>
        <v>K003</v>
      </c>
      <c r="D7" s="34" t="str">
        <f>IF(基础设置!A4&lt;&gt;"",基础设置!B4,"")</f>
        <v>黄五</v>
      </c>
      <c r="E7" s="13">
        <f>SUMIFS(销售明细录入!$J:$J,销售明细录入!$B:$B,$C7,销售明细录入!$A:$A,"&gt;="&amp;DATE($B$2,$D$2,1),销售明细录入!$A:$A,"&lt;="&amp;DATE($B$2,$D$2+1,0))</f>
        <v>0</v>
      </c>
      <c r="F7" s="13">
        <f>SUMIFS(销售明细录入!$K:$K,销售明细录入!$B:$B,$C7,销售明细录入!$A:$A,"&gt;="&amp;DATE($B$2,$D$2,1),销售明细录入!$A:$A,"&lt;="&amp;DATE($B$2,$D$2+1,0))</f>
        <v>0</v>
      </c>
      <c r="G7" s="13">
        <f>SUMIFS(销售明细录入!$M:$M,销售明细录入!$B:$B,$C7,销售明细录入!$A:$A,"&gt;="&amp;DATE($B$2,$D$2,1),销售明细录入!$A:$A,"&lt;="&amp;DATE($B$2,$D$2+1,0))</f>
        <v>0</v>
      </c>
    </row>
    <row r="8" spans="2:7">
      <c r="B8" s="34">
        <f t="shared" si="0"/>
        <v>5</v>
      </c>
      <c r="C8" s="34" t="str">
        <f>IF(基础设置!A5&lt;&gt;"",基础设置!A5,"")</f>
        <v>K004</v>
      </c>
      <c r="D8" s="34" t="str">
        <f>IF(基础设置!A5&lt;&gt;"",基础设置!B5,"")</f>
        <v>陈六</v>
      </c>
      <c r="E8" s="13">
        <f>SUMIFS(销售明细录入!$J:$J,销售明细录入!$B:$B,$C8,销售明细录入!$A:$A,"&gt;="&amp;DATE($B$2,$D$2,1),销售明细录入!$A:$A,"&lt;="&amp;DATE($B$2,$D$2+1,0))</f>
        <v>0</v>
      </c>
      <c r="F8" s="13">
        <f>SUMIFS(销售明细录入!$K:$K,销售明细录入!$B:$B,$C8,销售明细录入!$A:$A,"&gt;="&amp;DATE($B$2,$D$2,1),销售明细录入!$A:$A,"&lt;="&amp;DATE($B$2,$D$2+1,0))</f>
        <v>0</v>
      </c>
      <c r="G8" s="13">
        <f>SUMIFS(销售明细录入!$M:$M,销售明细录入!$B:$B,$C8,销售明细录入!$A:$A,"&gt;="&amp;DATE($B$2,$D$2,1),销售明细录入!$A:$A,"&lt;="&amp;DATE($B$2,$D$2+1,0))</f>
        <v>0</v>
      </c>
    </row>
    <row r="9" spans="2:7">
      <c r="B9" s="34">
        <f t="shared" si="0"/>
        <v>6</v>
      </c>
      <c r="C9" s="34" t="str">
        <f>IF(基础设置!A6&lt;&gt;"",基础设置!A6,"")</f>
        <v>K005</v>
      </c>
      <c r="D9" s="34" t="str">
        <f>IF(基础设置!A6&lt;&gt;"",基础设置!B6,"")</f>
        <v>丁一</v>
      </c>
      <c r="E9" s="13">
        <f>SUMIFS(销售明细录入!$J:$J,销售明细录入!$B:$B,$C9,销售明细录入!$A:$A,"&gt;="&amp;DATE($B$2,$D$2,1),销售明细录入!$A:$A,"&lt;="&amp;DATE($B$2,$D$2+1,0))</f>
        <v>0</v>
      </c>
      <c r="F9" s="13">
        <f>SUMIFS(销售明细录入!$K:$K,销售明细录入!$B:$B,$C9,销售明细录入!$A:$A,"&gt;="&amp;DATE($B$2,$D$2,1),销售明细录入!$A:$A,"&lt;="&amp;DATE($B$2,$D$2+1,0))</f>
        <v>0</v>
      </c>
      <c r="G9" s="13">
        <f>SUMIFS(销售明细录入!$M:$M,销售明细录入!$B:$B,$C9,销售明细录入!$A:$A,"&gt;="&amp;DATE($B$2,$D$2,1),销售明细录入!$A:$A,"&lt;="&amp;DATE($B$2,$D$2+1,0))</f>
        <v>0</v>
      </c>
    </row>
    <row r="10" spans="2:7">
      <c r="B10" s="34" t="str">
        <f t="shared" si="0"/>
        <v/>
      </c>
      <c r="C10" s="34" t="str">
        <f>IF(基础设置!A7&lt;&gt;"",基础设置!A7,"")</f>
        <v/>
      </c>
      <c r="D10" s="34" t="str">
        <f>IF(基础设置!A7&lt;&gt;"",基础设置!B7,"")</f>
        <v/>
      </c>
      <c r="E10" s="13">
        <f>SUMIFS(销售明细录入!$J:$J,销售明细录入!$B:$B,$C10,销售明细录入!$A:$A,"&gt;="&amp;DATE($B$2,$D$2,1),销售明细录入!$A:$A,"&lt;="&amp;DATE($B$2,$D$2+1,0))</f>
        <v>0</v>
      </c>
      <c r="F10" s="13">
        <f>SUMIFS(销售明细录入!$K:$K,销售明细录入!$B:$B,$C10,销售明细录入!$A:$A,"&gt;="&amp;DATE($B$2,$D$2,1),销售明细录入!$A:$A,"&lt;="&amp;DATE($B$2,$D$2+1,0))</f>
        <v>0</v>
      </c>
      <c r="G10" s="13">
        <f>SUMIFS(销售明细录入!$M:$M,销售明细录入!$B:$B,$C10,销售明细录入!$A:$A,"&gt;="&amp;DATE($B$2,$D$2,1),销售明细录入!$A:$A,"&lt;="&amp;DATE($B$2,$D$2+1,0))</f>
        <v>0</v>
      </c>
    </row>
    <row r="11" spans="2:7">
      <c r="B11" s="34" t="str">
        <f t="shared" si="0"/>
        <v/>
      </c>
      <c r="C11" s="34" t="str">
        <f>IF(基础设置!A8&lt;&gt;"",基础设置!A8,"")</f>
        <v/>
      </c>
      <c r="D11" s="34" t="str">
        <f>IF(基础设置!A8&lt;&gt;"",基础设置!B8,"")</f>
        <v/>
      </c>
      <c r="E11" s="13">
        <f>SUMIFS(销售明细录入!$J:$J,销售明细录入!$B:$B,$C11,销售明细录入!$A:$A,"&gt;="&amp;DATE($B$2,$D$2,1),销售明细录入!$A:$A,"&lt;="&amp;DATE($B$2,$D$2+1,0))</f>
        <v>0</v>
      </c>
      <c r="F11" s="13">
        <f>SUMIFS(销售明细录入!$K:$K,销售明细录入!$B:$B,$C11,销售明细录入!$A:$A,"&gt;="&amp;DATE($B$2,$D$2,1),销售明细录入!$A:$A,"&lt;="&amp;DATE($B$2,$D$2+1,0))</f>
        <v>0</v>
      </c>
      <c r="G11" s="13">
        <f>SUMIFS(销售明细录入!$M:$M,销售明细录入!$B:$B,$C11,销售明细录入!$A:$A,"&gt;="&amp;DATE($B$2,$D$2,1),销售明细录入!$A:$A,"&lt;="&amp;DATE($B$2,$D$2+1,0))</f>
        <v>0</v>
      </c>
    </row>
    <row r="12" spans="2:7">
      <c r="B12" s="34" t="str">
        <f t="shared" si="0"/>
        <v/>
      </c>
      <c r="C12" s="34" t="str">
        <f>IF(基础设置!A9&lt;&gt;"",基础设置!A9,"")</f>
        <v/>
      </c>
      <c r="D12" s="34" t="str">
        <f>IF(基础设置!A9&lt;&gt;"",基础设置!B9,"")</f>
        <v/>
      </c>
      <c r="E12" s="13">
        <f>SUMIFS(销售明细录入!$J:$J,销售明细录入!$B:$B,$C12,销售明细录入!$A:$A,"&gt;="&amp;DATE($B$2,$D$2,1),销售明细录入!$A:$A,"&lt;="&amp;DATE($B$2,$D$2+1,0))</f>
        <v>0</v>
      </c>
      <c r="F12" s="13">
        <f>SUMIFS(销售明细录入!$K:$K,销售明细录入!$B:$B,$C12,销售明细录入!$A:$A,"&gt;="&amp;DATE($B$2,$D$2,1),销售明细录入!$A:$A,"&lt;="&amp;DATE($B$2,$D$2+1,0))</f>
        <v>0</v>
      </c>
      <c r="G12" s="13">
        <f>SUMIFS(销售明细录入!$M:$M,销售明细录入!$B:$B,$C12,销售明细录入!$A:$A,"&gt;="&amp;DATE($B$2,$D$2,1),销售明细录入!$A:$A,"&lt;="&amp;DATE($B$2,$D$2+1,0))</f>
        <v>0</v>
      </c>
    </row>
    <row r="13" spans="2:7">
      <c r="B13" s="34" t="str">
        <f t="shared" si="0"/>
        <v/>
      </c>
      <c r="C13" s="34" t="str">
        <f>IF(基础设置!A10&lt;&gt;"",基础设置!A10,"")</f>
        <v/>
      </c>
      <c r="D13" s="34" t="str">
        <f>IF(基础设置!A10&lt;&gt;"",基础设置!B10,"")</f>
        <v/>
      </c>
      <c r="E13" s="13">
        <f>SUMIFS(销售明细录入!$J:$J,销售明细录入!$B:$B,$C13,销售明细录入!$A:$A,"&gt;="&amp;DATE($B$2,$D$2,1),销售明细录入!$A:$A,"&lt;="&amp;DATE($B$2,$D$2+1,0))</f>
        <v>0</v>
      </c>
      <c r="F13" s="13">
        <f>SUMIFS(销售明细录入!$K:$K,销售明细录入!$B:$B,$C13,销售明细录入!$A:$A,"&gt;="&amp;DATE($B$2,$D$2,1),销售明细录入!$A:$A,"&lt;="&amp;DATE($B$2,$D$2+1,0))</f>
        <v>0</v>
      </c>
      <c r="G13" s="13">
        <f>SUMIFS(销售明细录入!$M:$M,销售明细录入!$B:$B,$C13,销售明细录入!$A:$A,"&gt;="&amp;DATE($B$2,$D$2,1),销售明细录入!$A:$A,"&lt;="&amp;DATE($B$2,$D$2+1,0))</f>
        <v>0</v>
      </c>
    </row>
    <row r="14" spans="2:7">
      <c r="B14" s="34" t="str">
        <f t="shared" si="0"/>
        <v/>
      </c>
      <c r="C14" s="34" t="str">
        <f>IF(基础设置!A11&lt;&gt;"",基础设置!A11,"")</f>
        <v/>
      </c>
      <c r="D14" s="34" t="str">
        <f>IF(基础设置!A11&lt;&gt;"",基础设置!B11,"")</f>
        <v/>
      </c>
      <c r="E14" s="13">
        <f>SUMIFS(销售明细录入!$J:$J,销售明细录入!$B:$B,$C14,销售明细录入!$A:$A,"&gt;="&amp;DATE($B$2,$D$2,1),销售明细录入!$A:$A,"&lt;="&amp;DATE($B$2,$D$2+1,0))</f>
        <v>0</v>
      </c>
      <c r="F14" s="13">
        <f>SUMIFS(销售明细录入!$K:$K,销售明细录入!$B:$B,$C14,销售明细录入!$A:$A,"&gt;="&amp;DATE($B$2,$D$2,1),销售明细录入!$A:$A,"&lt;="&amp;DATE($B$2,$D$2+1,0))</f>
        <v>0</v>
      </c>
      <c r="G14" s="13">
        <f>SUMIFS(销售明细录入!$M:$M,销售明细录入!$B:$B,$C14,销售明细录入!$A:$A,"&gt;="&amp;DATE($B$2,$D$2,1),销售明细录入!$A:$A,"&lt;="&amp;DATE($B$2,$D$2+1,0))</f>
        <v>0</v>
      </c>
    </row>
    <row r="15" spans="2:7">
      <c r="B15" s="34" t="str">
        <f t="shared" si="0"/>
        <v/>
      </c>
      <c r="C15" s="34" t="str">
        <f>IF(基础设置!A12&lt;&gt;"",基础设置!A12,"")</f>
        <v/>
      </c>
      <c r="D15" s="34" t="str">
        <f>IF(基础设置!A12&lt;&gt;"",基础设置!B12,"")</f>
        <v/>
      </c>
      <c r="E15" s="13">
        <f>SUMIFS(销售明细录入!$J:$J,销售明细录入!$B:$B,$C15,销售明细录入!$A:$A,"&gt;="&amp;DATE($B$2,$D$2,1),销售明细录入!$A:$A,"&lt;="&amp;DATE($B$2,$D$2+1,0))</f>
        <v>0</v>
      </c>
      <c r="F15" s="13">
        <f>SUMIFS(销售明细录入!$K:$K,销售明细录入!$B:$B,$C15,销售明细录入!$A:$A,"&gt;="&amp;DATE($B$2,$D$2,1),销售明细录入!$A:$A,"&lt;="&amp;DATE($B$2,$D$2+1,0))</f>
        <v>0</v>
      </c>
      <c r="G15" s="13">
        <f>SUMIFS(销售明细录入!$M:$M,销售明细录入!$B:$B,$C15,销售明细录入!$A:$A,"&gt;="&amp;DATE($B$2,$D$2,1),销售明细录入!$A:$A,"&lt;="&amp;DATE($B$2,$D$2+1,0))</f>
        <v>0</v>
      </c>
    </row>
    <row r="16" spans="2:7">
      <c r="B16" s="34" t="str">
        <f t="shared" si="0"/>
        <v/>
      </c>
      <c r="C16" s="34" t="str">
        <f>IF(基础设置!A13&lt;&gt;"",基础设置!A13,"")</f>
        <v/>
      </c>
      <c r="D16" s="34" t="str">
        <f>IF(基础设置!A13&lt;&gt;"",基础设置!B13,"")</f>
        <v/>
      </c>
      <c r="E16" s="13">
        <f>SUMIFS(销售明细录入!$J:$J,销售明细录入!$B:$B,$C16,销售明细录入!$A:$A,"&gt;="&amp;DATE($B$2,$D$2,1),销售明细录入!$A:$A,"&lt;="&amp;DATE($B$2,$D$2+1,0))</f>
        <v>0</v>
      </c>
      <c r="F16" s="13">
        <f>SUMIFS(销售明细录入!$K:$K,销售明细录入!$B:$B,$C16,销售明细录入!$A:$A,"&gt;="&amp;DATE($B$2,$D$2,1),销售明细录入!$A:$A,"&lt;="&amp;DATE($B$2,$D$2+1,0))</f>
        <v>0</v>
      </c>
      <c r="G16" s="13">
        <f>SUMIFS(销售明细录入!$M:$M,销售明细录入!$B:$B,$C16,销售明细录入!$A:$A,"&gt;="&amp;DATE($B$2,$D$2,1),销售明细录入!$A:$A,"&lt;="&amp;DATE($B$2,$D$2+1,0))</f>
        <v>0</v>
      </c>
    </row>
    <row r="17" spans="2:7">
      <c r="B17" s="34" t="str">
        <f t="shared" si="0"/>
        <v/>
      </c>
      <c r="C17" s="34" t="str">
        <f>IF(基础设置!A14&lt;&gt;"",基础设置!A14,"")</f>
        <v/>
      </c>
      <c r="D17" s="34" t="str">
        <f>IF(基础设置!A14&lt;&gt;"",基础设置!B14,"")</f>
        <v/>
      </c>
      <c r="E17" s="13">
        <f>SUMIFS(销售明细录入!$J:$J,销售明细录入!$B:$B,$C17,销售明细录入!$A:$A,"&gt;="&amp;DATE($B$2,$D$2,1),销售明细录入!$A:$A,"&lt;="&amp;DATE($B$2,$D$2+1,0))</f>
        <v>0</v>
      </c>
      <c r="F17" s="13">
        <f>SUMIFS(销售明细录入!$K:$K,销售明细录入!$B:$B,$C17,销售明细录入!$A:$A,"&gt;="&amp;DATE($B$2,$D$2,1),销售明细录入!$A:$A,"&lt;="&amp;DATE($B$2,$D$2+1,0))</f>
        <v>0</v>
      </c>
      <c r="G17" s="13">
        <f>SUMIFS(销售明细录入!$M:$M,销售明细录入!$B:$B,$C17,销售明细录入!$A:$A,"&gt;="&amp;DATE($B$2,$D$2,1),销售明细录入!$A:$A,"&lt;="&amp;DATE($B$2,$D$2+1,0))</f>
        <v>0</v>
      </c>
    </row>
    <row r="18" spans="2:7">
      <c r="B18" s="34" t="str">
        <f t="shared" si="0"/>
        <v/>
      </c>
      <c r="C18" s="34" t="str">
        <f>IF(基础设置!A15&lt;&gt;"",基础设置!A15,"")</f>
        <v/>
      </c>
      <c r="D18" s="34" t="str">
        <f>IF(基础设置!A15&lt;&gt;"",基础设置!B15,"")</f>
        <v/>
      </c>
      <c r="E18" s="13">
        <f>SUMIFS(销售明细录入!$J:$J,销售明细录入!$B:$B,$C18,销售明细录入!$A:$A,"&gt;="&amp;DATE($B$2,$D$2,1),销售明细录入!$A:$A,"&lt;="&amp;DATE($B$2,$D$2+1,0))</f>
        <v>0</v>
      </c>
      <c r="F18" s="13">
        <f>SUMIFS(销售明细录入!$K:$K,销售明细录入!$B:$B,$C18,销售明细录入!$A:$A,"&gt;="&amp;DATE($B$2,$D$2,1),销售明细录入!$A:$A,"&lt;="&amp;DATE($B$2,$D$2+1,0))</f>
        <v>0</v>
      </c>
      <c r="G18" s="13">
        <f>SUMIFS(销售明细录入!$M:$M,销售明细录入!$B:$B,$C18,销售明细录入!$A:$A,"&gt;="&amp;DATE($B$2,$D$2,1),销售明细录入!$A:$A,"&lt;="&amp;DATE($B$2,$D$2+1,0))</f>
        <v>0</v>
      </c>
    </row>
    <row r="19" spans="2:7">
      <c r="B19" s="34" t="str">
        <f t="shared" si="0"/>
        <v/>
      </c>
      <c r="C19" s="34" t="str">
        <f>IF(基础设置!A16&lt;&gt;"",基础设置!A16,"")</f>
        <v/>
      </c>
      <c r="D19" s="34" t="str">
        <f>IF(基础设置!A16&lt;&gt;"",基础设置!B16,"")</f>
        <v/>
      </c>
      <c r="E19" s="13">
        <f>SUMIFS(销售明细录入!$J:$J,销售明细录入!$B:$B,$C19,销售明细录入!$A:$A,"&gt;="&amp;DATE($B$2,$D$2,1),销售明细录入!$A:$A,"&lt;="&amp;DATE($B$2,$D$2+1,0))</f>
        <v>0</v>
      </c>
      <c r="F19" s="13">
        <f>SUMIFS(销售明细录入!$K:$K,销售明细录入!$B:$B,$C19,销售明细录入!$A:$A,"&gt;="&amp;DATE($B$2,$D$2,1),销售明细录入!$A:$A,"&lt;="&amp;DATE($B$2,$D$2+1,0))</f>
        <v>0</v>
      </c>
      <c r="G19" s="13">
        <f>SUMIFS(销售明细录入!$M:$M,销售明细录入!$B:$B,$C19,销售明细录入!$A:$A,"&gt;="&amp;DATE($B$2,$D$2,1),销售明细录入!$A:$A,"&lt;="&amp;DATE($B$2,$D$2+1,0))</f>
        <v>0</v>
      </c>
    </row>
    <row r="20" spans="2:7">
      <c r="B20" s="34" t="str">
        <f t="shared" si="0"/>
        <v/>
      </c>
      <c r="C20" s="34" t="str">
        <f>IF(基础设置!A17&lt;&gt;"",基础设置!A17,"")</f>
        <v/>
      </c>
      <c r="D20" s="34" t="str">
        <f>IF(基础设置!A17&lt;&gt;"",基础设置!B17,"")</f>
        <v/>
      </c>
      <c r="E20" s="13">
        <f>SUMIFS(销售明细录入!$J:$J,销售明细录入!$B:$B,$C20,销售明细录入!$A:$A,"&gt;="&amp;DATE($B$2,$D$2,1),销售明细录入!$A:$A,"&lt;="&amp;DATE($B$2,$D$2+1,0))</f>
        <v>0</v>
      </c>
      <c r="F20" s="13">
        <f>SUMIFS(销售明细录入!$K:$K,销售明细录入!$B:$B,$C20,销售明细录入!$A:$A,"&gt;="&amp;DATE($B$2,$D$2,1),销售明细录入!$A:$A,"&lt;="&amp;DATE($B$2,$D$2+1,0))</f>
        <v>0</v>
      </c>
      <c r="G20" s="13">
        <f>SUMIFS(销售明细录入!$M:$M,销售明细录入!$B:$B,$C20,销售明细录入!$A:$A,"&gt;="&amp;DATE($B$2,$D$2,1),销售明细录入!$A:$A,"&lt;="&amp;DATE($B$2,$D$2+1,0))</f>
        <v>0</v>
      </c>
    </row>
    <row r="21" spans="2:7">
      <c r="B21" s="34" t="str">
        <f t="shared" si="0"/>
        <v/>
      </c>
      <c r="C21" s="34" t="str">
        <f>IF(基础设置!A18&lt;&gt;"",基础设置!A18,"")</f>
        <v/>
      </c>
      <c r="D21" s="34" t="str">
        <f>IF(基础设置!A18&lt;&gt;"",基础设置!B18,"")</f>
        <v/>
      </c>
      <c r="E21" s="13">
        <f>SUMIFS(销售明细录入!$J:$J,销售明细录入!$B:$B,$C21,销售明细录入!$A:$A,"&gt;="&amp;DATE($B$2,$D$2,1),销售明细录入!$A:$A,"&lt;="&amp;DATE($B$2,$D$2+1,0))</f>
        <v>0</v>
      </c>
      <c r="F21" s="13">
        <f>SUMIFS(销售明细录入!$K:$K,销售明细录入!$B:$B,$C21,销售明细录入!$A:$A,"&gt;="&amp;DATE($B$2,$D$2,1),销售明细录入!$A:$A,"&lt;="&amp;DATE($B$2,$D$2+1,0))</f>
        <v>0</v>
      </c>
      <c r="G21" s="13">
        <f>SUMIFS(销售明细录入!$M:$M,销售明细录入!$B:$B,$C21,销售明细录入!$A:$A,"&gt;="&amp;DATE($B$2,$D$2,1),销售明细录入!$A:$A,"&lt;="&amp;DATE($B$2,$D$2+1,0))</f>
        <v>0</v>
      </c>
    </row>
    <row r="22" spans="2:7">
      <c r="B22" s="34" t="str">
        <f t="shared" si="0"/>
        <v/>
      </c>
      <c r="C22" s="34" t="str">
        <f>IF(基础设置!A19&lt;&gt;"",基础设置!A19,"")</f>
        <v/>
      </c>
      <c r="D22" s="34" t="str">
        <f>IF(基础设置!A19&lt;&gt;"",基础设置!B19,"")</f>
        <v/>
      </c>
      <c r="E22" s="13">
        <f>SUMIFS(销售明细录入!$J:$J,销售明细录入!$B:$B,$C22,销售明细录入!$A:$A,"&gt;="&amp;DATE($B$2,$D$2,1),销售明细录入!$A:$A,"&lt;="&amp;DATE($B$2,$D$2+1,0))</f>
        <v>0</v>
      </c>
      <c r="F22" s="13">
        <f>SUMIFS(销售明细录入!$K:$K,销售明细录入!$B:$B,$C22,销售明细录入!$A:$A,"&gt;="&amp;DATE($B$2,$D$2,1),销售明细录入!$A:$A,"&lt;="&amp;DATE($B$2,$D$2+1,0))</f>
        <v>0</v>
      </c>
      <c r="G22" s="13">
        <f>SUMIFS(销售明细录入!$M:$M,销售明细录入!$B:$B,$C22,销售明细录入!$A:$A,"&gt;="&amp;DATE($B$2,$D$2,1),销售明细录入!$A:$A,"&lt;="&amp;DATE($B$2,$D$2+1,0))</f>
        <v>0</v>
      </c>
    </row>
    <row r="23" spans="2:7">
      <c r="B23" s="34" t="str">
        <f t="shared" si="0"/>
        <v/>
      </c>
      <c r="C23" s="34" t="str">
        <f>IF(基础设置!A20&lt;&gt;"",基础设置!A20,"")</f>
        <v/>
      </c>
      <c r="D23" s="34" t="str">
        <f>IF(基础设置!A20&lt;&gt;"",基础设置!B20,"")</f>
        <v/>
      </c>
      <c r="E23" s="13">
        <f>SUMIFS(销售明细录入!$J:$J,销售明细录入!$B:$B,$C23,销售明细录入!$A:$A,"&gt;="&amp;DATE($B$2,$D$2,1),销售明细录入!$A:$A,"&lt;="&amp;DATE($B$2,$D$2+1,0))</f>
        <v>0</v>
      </c>
      <c r="F23" s="13">
        <f>SUMIFS(销售明细录入!$K:$K,销售明细录入!$B:$B,$C23,销售明细录入!$A:$A,"&gt;="&amp;DATE($B$2,$D$2,1),销售明细录入!$A:$A,"&lt;="&amp;DATE($B$2,$D$2+1,0))</f>
        <v>0</v>
      </c>
      <c r="G23" s="13">
        <f>SUMIFS(销售明细录入!$M:$M,销售明细录入!$B:$B,$C23,销售明细录入!$A:$A,"&gt;="&amp;DATE($B$2,$D$2,1),销售明细录入!$A:$A,"&lt;="&amp;DATE($B$2,$D$2+1,0))</f>
        <v>0</v>
      </c>
    </row>
    <row r="24" spans="2:7">
      <c r="B24" s="34" t="str">
        <f t="shared" si="0"/>
        <v/>
      </c>
      <c r="C24" s="34" t="str">
        <f>IF(基础设置!A21&lt;&gt;"",基础设置!A21,"")</f>
        <v/>
      </c>
      <c r="D24" s="34" t="str">
        <f>IF(基础设置!A21&lt;&gt;"",基础设置!B21,"")</f>
        <v/>
      </c>
      <c r="E24" s="13">
        <f>SUMIFS(销售明细录入!$J:$J,销售明细录入!$B:$B,$C24,销售明细录入!$A:$A,"&gt;="&amp;DATE($B$2,$D$2,1),销售明细录入!$A:$A,"&lt;="&amp;DATE($B$2,$D$2+1,0))</f>
        <v>0</v>
      </c>
      <c r="F24" s="13">
        <f>SUMIFS(销售明细录入!$K:$K,销售明细录入!$B:$B,$C24,销售明细录入!$A:$A,"&gt;="&amp;DATE($B$2,$D$2,1),销售明细录入!$A:$A,"&lt;="&amp;DATE($B$2,$D$2+1,0))</f>
        <v>0</v>
      </c>
      <c r="G24" s="13">
        <f>SUMIFS(销售明细录入!$M:$M,销售明细录入!$B:$B,$C24,销售明细录入!$A:$A,"&gt;="&amp;DATE($B$2,$D$2,1),销售明细录入!$A:$A,"&lt;="&amp;DATE($B$2,$D$2+1,0))</f>
        <v>0</v>
      </c>
    </row>
    <row r="25" spans="2:7">
      <c r="B25" s="34" t="str">
        <f t="shared" si="0"/>
        <v/>
      </c>
      <c r="C25" s="34" t="str">
        <f>IF(基础设置!A22&lt;&gt;"",基础设置!A22,"")</f>
        <v/>
      </c>
      <c r="D25" s="34" t="str">
        <f>IF(基础设置!A22&lt;&gt;"",基础设置!B22,"")</f>
        <v/>
      </c>
      <c r="E25" s="13">
        <f>SUMIFS(销售明细录入!$J:$J,销售明细录入!$B:$B,$C25,销售明细录入!$A:$A,"&gt;="&amp;DATE($B$2,$D$2,1),销售明细录入!$A:$A,"&lt;="&amp;DATE($B$2,$D$2+1,0))</f>
        <v>0</v>
      </c>
      <c r="F25" s="13">
        <f>SUMIFS(销售明细录入!$K:$K,销售明细录入!$B:$B,$C25,销售明细录入!$A:$A,"&gt;="&amp;DATE($B$2,$D$2,1),销售明细录入!$A:$A,"&lt;="&amp;DATE($B$2,$D$2+1,0))</f>
        <v>0</v>
      </c>
      <c r="G25" s="13">
        <f>SUMIFS(销售明细录入!$M:$M,销售明细录入!$B:$B,$C25,销售明细录入!$A:$A,"&gt;="&amp;DATE($B$2,$D$2,1),销售明细录入!$A:$A,"&lt;="&amp;DATE($B$2,$D$2+1,0))</f>
        <v>0</v>
      </c>
    </row>
    <row r="26" spans="2:7">
      <c r="B26" s="34" t="str">
        <f t="shared" si="0"/>
        <v/>
      </c>
      <c r="C26" s="34" t="str">
        <f>IF(基础设置!A23&lt;&gt;"",基础设置!A23,"")</f>
        <v/>
      </c>
      <c r="D26" s="34" t="str">
        <f>IF(基础设置!A23&lt;&gt;"",基础设置!B23,"")</f>
        <v/>
      </c>
      <c r="E26" s="13">
        <f>SUMIFS(销售明细录入!$J:$J,销售明细录入!$B:$B,$C26,销售明细录入!$A:$A,"&gt;="&amp;DATE($B$2,$D$2,1),销售明细录入!$A:$A,"&lt;="&amp;DATE($B$2,$D$2+1,0))</f>
        <v>0</v>
      </c>
      <c r="F26" s="13">
        <f>SUMIFS(销售明细录入!$K:$K,销售明细录入!$B:$B,$C26,销售明细录入!$A:$A,"&gt;="&amp;DATE($B$2,$D$2,1),销售明细录入!$A:$A,"&lt;="&amp;DATE($B$2,$D$2+1,0))</f>
        <v>0</v>
      </c>
      <c r="G26" s="13">
        <f>SUMIFS(销售明细录入!$M:$M,销售明细录入!$B:$B,$C26,销售明细录入!$A:$A,"&gt;="&amp;DATE($B$2,$D$2,1),销售明细录入!$A:$A,"&lt;="&amp;DATE($B$2,$D$2+1,0))</f>
        <v>0</v>
      </c>
    </row>
    <row r="27" spans="2:7">
      <c r="B27" s="34" t="str">
        <f t="shared" si="0"/>
        <v/>
      </c>
      <c r="C27" s="34" t="str">
        <f>IF(基础设置!A24&lt;&gt;"",基础设置!A24,"")</f>
        <v/>
      </c>
      <c r="D27" s="34" t="str">
        <f>IF(基础设置!A24&lt;&gt;"",基础设置!B24,"")</f>
        <v/>
      </c>
      <c r="E27" s="13">
        <f>SUMIFS(销售明细录入!$J:$J,销售明细录入!$B:$B,$C27,销售明细录入!$A:$A,"&gt;="&amp;DATE($B$2,$D$2,1),销售明细录入!$A:$A,"&lt;="&amp;DATE($B$2,$D$2+1,0))</f>
        <v>0</v>
      </c>
      <c r="F27" s="13">
        <f>SUMIFS(销售明细录入!$K:$K,销售明细录入!$B:$B,$C27,销售明细录入!$A:$A,"&gt;="&amp;DATE($B$2,$D$2,1),销售明细录入!$A:$A,"&lt;="&amp;DATE($B$2,$D$2+1,0))</f>
        <v>0</v>
      </c>
      <c r="G27" s="13">
        <f>SUMIFS(销售明细录入!$M:$M,销售明细录入!$B:$B,$C27,销售明细录入!$A:$A,"&gt;="&amp;DATE($B$2,$D$2,1),销售明细录入!$A:$A,"&lt;="&amp;DATE($B$2,$D$2+1,0))</f>
        <v>0</v>
      </c>
    </row>
    <row r="28" spans="2:7">
      <c r="B28" s="34" t="str">
        <f t="shared" si="0"/>
        <v/>
      </c>
      <c r="C28" s="34" t="str">
        <f>IF(基础设置!A25&lt;&gt;"",基础设置!A25,"")</f>
        <v/>
      </c>
      <c r="D28" s="34" t="str">
        <f>IF(基础设置!A25&lt;&gt;"",基础设置!B25,"")</f>
        <v/>
      </c>
      <c r="E28" s="13">
        <f>SUMIFS(销售明细录入!$J:$J,销售明细录入!$B:$B,$C28,销售明细录入!$A:$A,"&gt;="&amp;DATE($B$2,$D$2,1),销售明细录入!$A:$A,"&lt;="&amp;DATE($B$2,$D$2+1,0))</f>
        <v>0</v>
      </c>
      <c r="F28" s="13">
        <f>SUMIFS(销售明细录入!$K:$K,销售明细录入!$B:$B,$C28,销售明细录入!$A:$A,"&gt;="&amp;DATE($B$2,$D$2,1),销售明细录入!$A:$A,"&lt;="&amp;DATE($B$2,$D$2+1,0))</f>
        <v>0</v>
      </c>
      <c r="G28" s="13">
        <f>SUMIFS(销售明细录入!$M:$M,销售明细录入!$B:$B,$C28,销售明细录入!$A:$A,"&gt;="&amp;DATE($B$2,$D$2,1),销售明细录入!$A:$A,"&lt;="&amp;DATE($B$2,$D$2+1,0))</f>
        <v>0</v>
      </c>
    </row>
    <row r="29" spans="2:7">
      <c r="B29" s="34" t="str">
        <f t="shared" si="0"/>
        <v/>
      </c>
      <c r="C29" s="34" t="str">
        <f>IF(基础设置!A26&lt;&gt;"",基础设置!A26,"")</f>
        <v/>
      </c>
      <c r="D29" s="34" t="str">
        <f>IF(基础设置!A26&lt;&gt;"",基础设置!B26,"")</f>
        <v/>
      </c>
      <c r="E29" s="13">
        <f>SUMIFS(销售明细录入!$J:$J,销售明细录入!$B:$B,$C29,销售明细录入!$A:$A,"&gt;="&amp;DATE($B$2,$D$2,1),销售明细录入!$A:$A,"&lt;="&amp;DATE($B$2,$D$2+1,0))</f>
        <v>0</v>
      </c>
      <c r="F29" s="13">
        <f>SUMIFS(销售明细录入!$K:$K,销售明细录入!$B:$B,$C29,销售明细录入!$A:$A,"&gt;="&amp;DATE($B$2,$D$2,1),销售明细录入!$A:$A,"&lt;="&amp;DATE($B$2,$D$2+1,0))</f>
        <v>0</v>
      </c>
      <c r="G29" s="13">
        <f>SUMIFS(销售明细录入!$M:$M,销售明细录入!$B:$B,$C29,销售明细录入!$A:$A,"&gt;="&amp;DATE($B$2,$D$2,1),销售明细录入!$A:$A,"&lt;="&amp;DATE($B$2,$D$2+1,0))</f>
        <v>0</v>
      </c>
    </row>
    <row r="30" spans="2:7">
      <c r="B30" s="34" t="str">
        <f t="shared" si="0"/>
        <v/>
      </c>
      <c r="C30" s="34" t="str">
        <f>IF(基础设置!A27&lt;&gt;"",基础设置!A27,"")</f>
        <v/>
      </c>
      <c r="D30" s="34" t="str">
        <f>IF(基础设置!A27&lt;&gt;"",基础设置!B27,"")</f>
        <v/>
      </c>
      <c r="E30" s="13">
        <f>SUMIFS(销售明细录入!$J:$J,销售明细录入!$B:$B,$C30,销售明细录入!$A:$A,"&gt;="&amp;DATE($B$2,$D$2,1),销售明细录入!$A:$A,"&lt;="&amp;DATE($B$2,$D$2+1,0))</f>
        <v>0</v>
      </c>
      <c r="F30" s="13">
        <f>SUMIFS(销售明细录入!$K:$K,销售明细录入!$B:$B,$C30,销售明细录入!$A:$A,"&gt;="&amp;DATE($B$2,$D$2,1),销售明细录入!$A:$A,"&lt;="&amp;DATE($B$2,$D$2+1,0))</f>
        <v>0</v>
      </c>
      <c r="G30" s="13">
        <f>SUMIFS(销售明细录入!$M:$M,销售明细录入!$B:$B,$C30,销售明细录入!$A:$A,"&gt;="&amp;DATE($B$2,$D$2,1),销售明细录入!$A:$A,"&lt;="&amp;DATE($B$2,$D$2+1,0))</f>
        <v>0</v>
      </c>
    </row>
    <row r="31" spans="2:7">
      <c r="B31" s="34" t="str">
        <f t="shared" si="0"/>
        <v/>
      </c>
      <c r="C31" s="34" t="str">
        <f>IF(基础设置!A28&lt;&gt;"",基础设置!A28,"")</f>
        <v/>
      </c>
      <c r="D31" s="34" t="str">
        <f>IF(基础设置!A28&lt;&gt;"",基础设置!B28,"")</f>
        <v/>
      </c>
      <c r="E31" s="13">
        <f>SUMIFS(销售明细录入!$J:$J,销售明细录入!$B:$B,$C31,销售明细录入!$A:$A,"&gt;="&amp;DATE($B$2,$D$2,1),销售明细录入!$A:$A,"&lt;="&amp;DATE($B$2,$D$2+1,0))</f>
        <v>0</v>
      </c>
      <c r="F31" s="13">
        <f>SUMIFS(销售明细录入!$K:$K,销售明细录入!$B:$B,$C31,销售明细录入!$A:$A,"&gt;="&amp;DATE($B$2,$D$2,1),销售明细录入!$A:$A,"&lt;="&amp;DATE($B$2,$D$2+1,0))</f>
        <v>0</v>
      </c>
      <c r="G31" s="13">
        <f>SUMIFS(销售明细录入!$M:$M,销售明细录入!$B:$B,$C31,销售明细录入!$A:$A,"&gt;="&amp;DATE($B$2,$D$2,1),销售明细录入!$A:$A,"&lt;="&amp;DATE($B$2,$D$2+1,0))</f>
        <v>0</v>
      </c>
    </row>
    <row r="32" spans="2:7">
      <c r="B32" s="34" t="str">
        <f t="shared" si="0"/>
        <v/>
      </c>
      <c r="C32" s="34" t="str">
        <f>IF(基础设置!A29&lt;&gt;"",基础设置!A29,"")</f>
        <v/>
      </c>
      <c r="D32" s="34" t="str">
        <f>IF(基础设置!A29&lt;&gt;"",基础设置!B29,"")</f>
        <v/>
      </c>
      <c r="E32" s="13">
        <f>SUMIFS(销售明细录入!$J:$J,销售明细录入!$B:$B,$C32,销售明细录入!$A:$A,"&gt;="&amp;DATE($B$2,$D$2,1),销售明细录入!$A:$A,"&lt;="&amp;DATE($B$2,$D$2+1,0))</f>
        <v>0</v>
      </c>
      <c r="F32" s="13">
        <f>SUMIFS(销售明细录入!$K:$K,销售明细录入!$B:$B,$C32,销售明细录入!$A:$A,"&gt;="&amp;DATE($B$2,$D$2,1),销售明细录入!$A:$A,"&lt;="&amp;DATE($B$2,$D$2+1,0))</f>
        <v>0</v>
      </c>
      <c r="G32" s="13">
        <f>SUMIFS(销售明细录入!$M:$M,销售明细录入!$B:$B,$C32,销售明细录入!$A:$A,"&gt;="&amp;DATE($B$2,$D$2,1),销售明细录入!$A:$A,"&lt;="&amp;DATE($B$2,$D$2+1,0))</f>
        <v>0</v>
      </c>
    </row>
    <row r="33" spans="2:7">
      <c r="B33" s="34" t="str">
        <f t="shared" si="0"/>
        <v/>
      </c>
      <c r="C33" s="34" t="str">
        <f>IF(基础设置!A30&lt;&gt;"",基础设置!A30,"")</f>
        <v/>
      </c>
      <c r="D33" s="34" t="str">
        <f>IF(基础设置!A30&lt;&gt;"",基础设置!B30,"")</f>
        <v/>
      </c>
      <c r="E33" s="13">
        <f>SUMIFS(销售明细录入!$J:$J,销售明细录入!$B:$B,$C33,销售明细录入!$A:$A,"&gt;="&amp;DATE($B$2,$D$2,1),销售明细录入!$A:$A,"&lt;="&amp;DATE($B$2,$D$2+1,0))</f>
        <v>0</v>
      </c>
      <c r="F33" s="13">
        <f>SUMIFS(销售明细录入!$K:$K,销售明细录入!$B:$B,$C33,销售明细录入!$A:$A,"&gt;="&amp;DATE($B$2,$D$2,1),销售明细录入!$A:$A,"&lt;="&amp;DATE($B$2,$D$2+1,0))</f>
        <v>0</v>
      </c>
      <c r="G33" s="13">
        <f>SUMIFS(销售明细录入!$M:$M,销售明细录入!$B:$B,$C33,销售明细录入!$A:$A,"&gt;="&amp;DATE($B$2,$D$2,1),销售明细录入!$A:$A,"&lt;="&amp;DATE($B$2,$D$2+1,0))</f>
        <v>0</v>
      </c>
    </row>
    <row r="34" spans="2:7">
      <c r="B34" s="34" t="str">
        <f t="shared" si="0"/>
        <v/>
      </c>
      <c r="C34" s="34" t="str">
        <f>IF(基础设置!A31&lt;&gt;"",基础设置!A31,"")</f>
        <v/>
      </c>
      <c r="D34" s="34" t="str">
        <f>IF(基础设置!A31&lt;&gt;"",基础设置!B31,"")</f>
        <v/>
      </c>
      <c r="E34" s="13">
        <f>SUMIFS(销售明细录入!$J:$J,销售明细录入!$B:$B,$C34,销售明细录入!$A:$A,"&gt;="&amp;DATE($B$2,$D$2,1),销售明细录入!$A:$A,"&lt;="&amp;DATE($B$2,$D$2+1,0))</f>
        <v>0</v>
      </c>
      <c r="F34" s="13">
        <f>SUMIFS(销售明细录入!$K:$K,销售明细录入!$B:$B,$C34,销售明细录入!$A:$A,"&gt;="&amp;DATE($B$2,$D$2,1),销售明细录入!$A:$A,"&lt;="&amp;DATE($B$2,$D$2+1,0))</f>
        <v>0</v>
      </c>
      <c r="G34" s="13">
        <f>SUMIFS(销售明细录入!$M:$M,销售明细录入!$B:$B,$C34,销售明细录入!$A:$A,"&gt;="&amp;DATE($B$2,$D$2,1),销售明细录入!$A:$A,"&lt;="&amp;DATE($B$2,$D$2+1,0))</f>
        <v>0</v>
      </c>
    </row>
    <row r="35" spans="2:7">
      <c r="B35" s="34" t="str">
        <f t="shared" si="0"/>
        <v/>
      </c>
      <c r="C35" s="34" t="str">
        <f>IF(基础设置!A32&lt;&gt;"",基础设置!A32,"")</f>
        <v/>
      </c>
      <c r="D35" s="34" t="str">
        <f>IF(基础设置!A32&lt;&gt;"",基础设置!B32,"")</f>
        <v/>
      </c>
      <c r="E35" s="13">
        <f>SUMIFS(销售明细录入!$J:$J,销售明细录入!$B:$B,$C35,销售明细录入!$A:$A,"&gt;="&amp;DATE($B$2,$D$2,1),销售明细录入!$A:$A,"&lt;="&amp;DATE($B$2,$D$2+1,0))</f>
        <v>0</v>
      </c>
      <c r="F35" s="13">
        <f>SUMIFS(销售明细录入!$K:$K,销售明细录入!$B:$B,$C35,销售明细录入!$A:$A,"&gt;="&amp;DATE($B$2,$D$2,1),销售明细录入!$A:$A,"&lt;="&amp;DATE($B$2,$D$2+1,0))</f>
        <v>0</v>
      </c>
      <c r="G35" s="13">
        <f>SUMIFS(销售明细录入!$M:$M,销售明细录入!$B:$B,$C35,销售明细录入!$A:$A,"&gt;="&amp;DATE($B$2,$D$2,1),销售明细录入!$A:$A,"&lt;="&amp;DATE($B$2,$D$2+1,0))</f>
        <v>0</v>
      </c>
    </row>
    <row r="36" spans="2:7">
      <c r="B36" s="34" t="str">
        <f t="shared" si="0"/>
        <v/>
      </c>
      <c r="C36" s="34" t="str">
        <f>IF(基础设置!A33&lt;&gt;"",基础设置!A33,"")</f>
        <v/>
      </c>
      <c r="D36" s="34" t="str">
        <f>IF(基础设置!A33&lt;&gt;"",基础设置!B33,"")</f>
        <v/>
      </c>
      <c r="E36" s="13">
        <f>SUMIFS(销售明细录入!$J:$J,销售明细录入!$B:$B,$C36,销售明细录入!$A:$A,"&gt;="&amp;DATE($B$2,$D$2,1),销售明细录入!$A:$A,"&lt;="&amp;DATE($B$2,$D$2+1,0))</f>
        <v>0</v>
      </c>
      <c r="F36" s="13">
        <f>SUMIFS(销售明细录入!$K:$K,销售明细录入!$B:$B,$C36,销售明细录入!$A:$A,"&gt;="&amp;DATE($B$2,$D$2,1),销售明细录入!$A:$A,"&lt;="&amp;DATE($B$2,$D$2+1,0))</f>
        <v>0</v>
      </c>
      <c r="G36" s="13">
        <f>SUMIFS(销售明细录入!$M:$M,销售明细录入!$B:$B,$C36,销售明细录入!$A:$A,"&gt;="&amp;DATE($B$2,$D$2,1),销售明细录入!$A:$A,"&lt;="&amp;DATE($B$2,$D$2+1,0))</f>
        <v>0</v>
      </c>
    </row>
    <row r="37" spans="2:7">
      <c r="B37" s="34" t="str">
        <f t="shared" si="0"/>
        <v/>
      </c>
      <c r="C37" s="34" t="str">
        <f>IF(基础设置!A34&lt;&gt;"",基础设置!A34,"")</f>
        <v/>
      </c>
      <c r="D37" s="34" t="str">
        <f>IF(基础设置!A34&lt;&gt;"",基础设置!B34,"")</f>
        <v/>
      </c>
      <c r="E37" s="13">
        <f>SUMIFS(销售明细录入!$J:$J,销售明细录入!$B:$B,$C37,销售明细录入!$A:$A,"&gt;="&amp;DATE($B$2,$D$2,1),销售明细录入!$A:$A,"&lt;="&amp;DATE($B$2,$D$2+1,0))</f>
        <v>0</v>
      </c>
      <c r="F37" s="13">
        <f>SUMIFS(销售明细录入!$K:$K,销售明细录入!$B:$B,$C37,销售明细录入!$A:$A,"&gt;="&amp;DATE($B$2,$D$2,1),销售明细录入!$A:$A,"&lt;="&amp;DATE($B$2,$D$2+1,0))</f>
        <v>0</v>
      </c>
      <c r="G37" s="13">
        <f>SUMIFS(销售明细录入!$M:$M,销售明细录入!$B:$B,$C37,销售明细录入!$A:$A,"&gt;="&amp;DATE($B$2,$D$2,1),销售明细录入!$A:$A,"&lt;="&amp;DATE($B$2,$D$2+1,0))</f>
        <v>0</v>
      </c>
    </row>
    <row r="38" spans="2:7">
      <c r="B38" s="34" t="str">
        <f t="shared" si="0"/>
        <v/>
      </c>
      <c r="C38" s="34" t="str">
        <f>IF(基础设置!A35&lt;&gt;"",基础设置!A35,"")</f>
        <v/>
      </c>
      <c r="D38" s="34" t="str">
        <f>IF(基础设置!A35&lt;&gt;"",基础设置!B35,"")</f>
        <v/>
      </c>
      <c r="E38" s="13">
        <f>SUMIFS(销售明细录入!$J:$J,销售明细录入!$B:$B,$C38,销售明细录入!$A:$A,"&gt;="&amp;DATE($B$2,$D$2,1),销售明细录入!$A:$A,"&lt;="&amp;DATE($B$2,$D$2+1,0))</f>
        <v>0</v>
      </c>
      <c r="F38" s="13">
        <f>SUMIFS(销售明细录入!$K:$K,销售明细录入!$B:$B,$C38,销售明细录入!$A:$A,"&gt;="&amp;DATE($B$2,$D$2,1),销售明细录入!$A:$A,"&lt;="&amp;DATE($B$2,$D$2+1,0))</f>
        <v>0</v>
      </c>
      <c r="G38" s="13">
        <f>SUMIFS(销售明细录入!$M:$M,销售明细录入!$B:$B,$C38,销售明细录入!$A:$A,"&gt;="&amp;DATE($B$2,$D$2,1),销售明细录入!$A:$A,"&lt;="&amp;DATE($B$2,$D$2+1,0))</f>
        <v>0</v>
      </c>
    </row>
    <row r="39" spans="2:7">
      <c r="B39" s="34" t="str">
        <f t="shared" si="0"/>
        <v/>
      </c>
      <c r="C39" s="34" t="str">
        <f>IF(基础设置!A36&lt;&gt;"",基础设置!A36,"")</f>
        <v/>
      </c>
      <c r="D39" s="34" t="str">
        <f>IF(基础设置!A36&lt;&gt;"",基础设置!B36,"")</f>
        <v/>
      </c>
      <c r="E39" s="13">
        <f>SUMIFS(销售明细录入!$J:$J,销售明细录入!$B:$B,$C39,销售明细录入!$A:$A,"&gt;="&amp;DATE($B$2,$D$2,1),销售明细录入!$A:$A,"&lt;="&amp;DATE($B$2,$D$2+1,0))</f>
        <v>0</v>
      </c>
      <c r="F39" s="13">
        <f>SUMIFS(销售明细录入!$K:$K,销售明细录入!$B:$B,$C39,销售明细录入!$A:$A,"&gt;="&amp;DATE($B$2,$D$2,1),销售明细录入!$A:$A,"&lt;="&amp;DATE($B$2,$D$2+1,0))</f>
        <v>0</v>
      </c>
      <c r="G39" s="13">
        <f>SUMIFS(销售明细录入!$M:$M,销售明细录入!$B:$B,$C39,销售明细录入!$A:$A,"&gt;="&amp;DATE($B$2,$D$2,1),销售明细录入!$A:$A,"&lt;="&amp;DATE($B$2,$D$2+1,0))</f>
        <v>0</v>
      </c>
    </row>
  </sheetData>
  <mergeCells count="1">
    <mergeCell ref="B4:D4"/>
  </mergeCells>
  <dataValidations count="1">
    <dataValidation type="list" allowBlank="1" showInputMessage="1" showErrorMessage="1" sqref="D2">
      <formula1>"1,2,3,4,5,6,7,8,9,10,11,12"</formula1>
    </dataValidation>
  </dataValidations>
  <pageMargins left="0.699305555555556" right="0.699305555555556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workbookViewId="0">
      <pane ySplit="2" topLeftCell="A3" activePane="bottomLeft" state="frozen"/>
      <selection/>
      <selection pane="bottomLeft" activeCell="A1" sqref="A1"/>
    </sheetView>
  </sheetViews>
  <sheetFormatPr defaultColWidth="9" defaultRowHeight="13.5" outlineLevelCol="6"/>
  <cols>
    <col min="1" max="1" width="13.125" style="27" customWidth="1"/>
    <col min="2" max="3" width="10.75" style="27" customWidth="1"/>
    <col min="4" max="4" width="10" style="27" customWidth="1"/>
    <col min="5" max="5" width="12.625" style="27" customWidth="1"/>
    <col min="6" max="6" width="9" style="27"/>
    <col min="7" max="7" width="10.375" style="27" customWidth="1"/>
    <col min="8" max="16384" width="9" style="27"/>
  </cols>
  <sheetData>
    <row r="1" ht="28.5" customHeight="1" spans="1:5">
      <c r="A1" s="28">
        <v>2017</v>
      </c>
      <c r="B1" s="29" t="s">
        <v>40</v>
      </c>
      <c r="C1" s="28">
        <v>12</v>
      </c>
      <c r="D1" s="29" t="s">
        <v>41</v>
      </c>
      <c r="E1" s="30"/>
    </row>
    <row r="2" ht="21.75" customHeight="1" spans="1:7">
      <c r="A2" s="31" t="s">
        <v>42</v>
      </c>
      <c r="B2" s="31" t="s">
        <v>5</v>
      </c>
      <c r="C2" s="31" t="s">
        <v>6</v>
      </c>
      <c r="D2" s="31" t="s">
        <v>47</v>
      </c>
      <c r="E2" s="31" t="s">
        <v>48</v>
      </c>
      <c r="F2" s="31" t="s">
        <v>49</v>
      </c>
      <c r="G2" s="31" t="s">
        <v>50</v>
      </c>
    </row>
    <row r="3" ht="21.75" customHeight="1" spans="1:7">
      <c r="A3" s="32" t="s">
        <v>46</v>
      </c>
      <c r="B3" s="32"/>
      <c r="C3" s="32"/>
      <c r="D3" s="33">
        <f>SUM(D4:D100)</f>
        <v>96</v>
      </c>
      <c r="E3" s="33">
        <f>SUM(E4:E100)</f>
        <v>7300</v>
      </c>
      <c r="F3" s="33">
        <f>SUM(F4:F100)</f>
        <v>1000</v>
      </c>
      <c r="G3" s="33">
        <f>SUM(G4:G100)</f>
        <v>8396</v>
      </c>
    </row>
    <row r="4" spans="1:7">
      <c r="A4" s="34">
        <f>IF(B4&lt;&gt;"",ROW()-3,"")</f>
        <v>1</v>
      </c>
      <c r="B4" s="34" t="str">
        <f>IF(基础设置!A2&lt;&gt;"",基础设置!A2,"")</f>
        <v>K001</v>
      </c>
      <c r="C4" s="34" t="str">
        <f>IF(基础设置!A2&lt;&gt;"",基础设置!B2,"")</f>
        <v>张三</v>
      </c>
      <c r="D4" s="13">
        <f>SUMIFS(销售明细录入!$M:$M,销售明细录入!$B:$B,销售员工资汇总表!$B4,销售明细录入!$A:$A,"&gt;="&amp;DATE(销售员工资汇总表!$A$1,销售员工资汇总表!$C$1,1),销售明细录入!$A:$A,"&lt;="&amp;DATE(销售员工资汇总表!$A$1,销售员工资汇总表!$C$1+1,0))</f>
        <v>60</v>
      </c>
      <c r="E4" s="35">
        <v>1500</v>
      </c>
      <c r="F4" s="35">
        <v>200</v>
      </c>
      <c r="G4" s="13">
        <f>D4+E4+F4</f>
        <v>1760</v>
      </c>
    </row>
    <row r="5" spans="1:7">
      <c r="A5" s="34">
        <f t="shared" ref="A5:A38" si="0">IF(B5&lt;&gt;"",ROW()-3,"")</f>
        <v>2</v>
      </c>
      <c r="B5" s="36" t="str">
        <f>IF(基础设置!A3&lt;&gt;"",基础设置!A3,"")</f>
        <v>K002</v>
      </c>
      <c r="C5" s="36" t="str">
        <f>IF(基础设置!A3&lt;&gt;"",基础设置!B3,"")</f>
        <v>李四</v>
      </c>
      <c r="D5" s="13">
        <f>SUMIFS(销售明细录入!$M:$M,销售明细录入!$B:$B,销售员工资汇总表!$B5,销售明细录入!$A:$A,"&gt;="&amp;DATE(销售员工资汇总表!$A$1,销售员工资汇总表!$C$1,1),销售明细录入!$A:$A,"&lt;="&amp;DATE(销售员工资汇总表!$A$1,销售员工资汇总表!$C$1+1,0))</f>
        <v>36</v>
      </c>
      <c r="E5" s="37">
        <v>1500</v>
      </c>
      <c r="F5" s="37">
        <v>200</v>
      </c>
      <c r="G5" s="13">
        <f t="shared" ref="G5:G38" si="1">D5+E5+F5</f>
        <v>1736</v>
      </c>
    </row>
    <row r="6" spans="1:7">
      <c r="A6" s="34">
        <f t="shared" si="0"/>
        <v>3</v>
      </c>
      <c r="B6" s="36" t="str">
        <f>IF(基础设置!A4&lt;&gt;"",基础设置!A4,"")</f>
        <v>K003</v>
      </c>
      <c r="C6" s="36" t="str">
        <f>IF(基础设置!A4&lt;&gt;"",基础设置!B4,"")</f>
        <v>黄五</v>
      </c>
      <c r="D6" s="13">
        <f>SUMIFS(销售明细录入!$M:$M,销售明细录入!$B:$B,销售员工资汇总表!$B6,销售明细录入!$A:$A,"&gt;="&amp;DATE(销售员工资汇总表!$A$1,销售员工资汇总表!$C$1,1),销售明细录入!$A:$A,"&lt;="&amp;DATE(销售员工资汇总表!$A$1,销售员工资汇总表!$C$1+1,0))</f>
        <v>0</v>
      </c>
      <c r="E6" s="37">
        <v>1500</v>
      </c>
      <c r="F6" s="37">
        <v>150</v>
      </c>
      <c r="G6" s="13">
        <f t="shared" si="1"/>
        <v>1650</v>
      </c>
    </row>
    <row r="7" spans="1:7">
      <c r="A7" s="34">
        <f t="shared" si="0"/>
        <v>4</v>
      </c>
      <c r="B7" s="36" t="str">
        <f>IF(基础设置!A5&lt;&gt;"",基础设置!A5,"")</f>
        <v>K004</v>
      </c>
      <c r="C7" s="36" t="str">
        <f>IF(基础设置!A5&lt;&gt;"",基础设置!B5,"")</f>
        <v>陈六</v>
      </c>
      <c r="D7" s="13">
        <f>SUMIFS(销售明细录入!$M:$M,销售明细录入!$B:$B,销售员工资汇总表!$B7,销售明细录入!$A:$A,"&gt;="&amp;DATE(销售员工资汇总表!$A$1,销售员工资汇总表!$C$1,1),销售明细录入!$A:$A,"&lt;="&amp;DATE(销售员工资汇总表!$A$1,销售员工资汇总表!$C$1+1,0))</f>
        <v>0</v>
      </c>
      <c r="E7" s="37">
        <v>1200</v>
      </c>
      <c r="F7" s="37">
        <v>300</v>
      </c>
      <c r="G7" s="13">
        <f t="shared" si="1"/>
        <v>1500</v>
      </c>
    </row>
    <row r="8" spans="1:7">
      <c r="A8" s="34">
        <f t="shared" si="0"/>
        <v>5</v>
      </c>
      <c r="B8" s="36" t="str">
        <f>IF(基础设置!A6&lt;&gt;"",基础设置!A6,"")</f>
        <v>K005</v>
      </c>
      <c r="C8" s="36" t="str">
        <f>IF(基础设置!A6&lt;&gt;"",基础设置!B6,"")</f>
        <v>丁一</v>
      </c>
      <c r="D8" s="13">
        <f>SUMIFS(销售明细录入!$M:$M,销售明细录入!$B:$B,销售员工资汇总表!$B8,销售明细录入!$A:$A,"&gt;="&amp;DATE(销售员工资汇总表!$A$1,销售员工资汇总表!$C$1,1),销售明细录入!$A:$A,"&lt;="&amp;DATE(销售员工资汇总表!$A$1,销售员工资汇总表!$C$1+1,0))</f>
        <v>0</v>
      </c>
      <c r="E8" s="37">
        <v>1600</v>
      </c>
      <c r="F8" s="37">
        <v>150</v>
      </c>
      <c r="G8" s="13">
        <f t="shared" si="1"/>
        <v>1750</v>
      </c>
    </row>
    <row r="9" spans="1:7">
      <c r="A9" s="34" t="str">
        <f t="shared" si="0"/>
        <v/>
      </c>
      <c r="B9" s="36" t="str">
        <f>IF(基础设置!A7&lt;&gt;"",基础设置!A7,"")</f>
        <v/>
      </c>
      <c r="C9" s="36" t="str">
        <f>IF(基础设置!A7&lt;&gt;"",基础设置!B7,"")</f>
        <v/>
      </c>
      <c r="D9" s="13">
        <f>SUMIFS(销售明细录入!$M:$M,销售明细录入!$B:$B,销售员工资汇总表!$B9,销售明细录入!$A:$A,"&gt;="&amp;DATE(销售员工资汇总表!$A$1,销售员工资汇总表!$C$1,1),销售明细录入!$A:$A,"&lt;="&amp;DATE(销售员工资汇总表!$A$1,销售员工资汇总表!$C$1+1,0))</f>
        <v>0</v>
      </c>
      <c r="E9" s="37"/>
      <c r="F9" s="37"/>
      <c r="G9" s="13">
        <f t="shared" si="1"/>
        <v>0</v>
      </c>
    </row>
    <row r="10" spans="1:7">
      <c r="A10" s="34" t="str">
        <f t="shared" si="0"/>
        <v/>
      </c>
      <c r="B10" s="36" t="str">
        <f>IF(基础设置!A8&lt;&gt;"",基础设置!A8,"")</f>
        <v/>
      </c>
      <c r="C10" s="36" t="str">
        <f>IF(基础设置!A8&lt;&gt;"",基础设置!B8,"")</f>
        <v/>
      </c>
      <c r="D10" s="13">
        <f>SUMIFS(销售明细录入!$M:$M,销售明细录入!$B:$B,销售员工资汇总表!$B10,销售明细录入!$A:$A,"&gt;="&amp;DATE(销售员工资汇总表!$A$1,销售员工资汇总表!$C$1,1),销售明细录入!$A:$A,"&lt;="&amp;DATE(销售员工资汇总表!$A$1,销售员工资汇总表!$C$1+1,0))</f>
        <v>0</v>
      </c>
      <c r="E10" s="37"/>
      <c r="F10" s="37"/>
      <c r="G10" s="13">
        <f t="shared" si="1"/>
        <v>0</v>
      </c>
    </row>
    <row r="11" spans="1:7">
      <c r="A11" s="34" t="str">
        <f t="shared" si="0"/>
        <v/>
      </c>
      <c r="B11" s="36" t="str">
        <f>IF(基础设置!A9&lt;&gt;"",基础设置!A9,"")</f>
        <v/>
      </c>
      <c r="C11" s="36" t="str">
        <f>IF(基础设置!A9&lt;&gt;"",基础设置!B9,"")</f>
        <v/>
      </c>
      <c r="D11" s="13">
        <f>SUMIFS(销售明细录入!$M:$M,销售明细录入!$B:$B,销售员工资汇总表!$B11,销售明细录入!$A:$A,"&gt;="&amp;DATE(销售员工资汇总表!$A$1,销售员工资汇总表!$C$1,1),销售明细录入!$A:$A,"&lt;="&amp;DATE(销售员工资汇总表!$A$1,销售员工资汇总表!$C$1+1,0))</f>
        <v>0</v>
      </c>
      <c r="E11" s="37"/>
      <c r="F11" s="37"/>
      <c r="G11" s="13">
        <f t="shared" si="1"/>
        <v>0</v>
      </c>
    </row>
    <row r="12" spans="1:7">
      <c r="A12" s="34" t="str">
        <f t="shared" si="0"/>
        <v/>
      </c>
      <c r="B12" s="36" t="str">
        <f>IF(基础设置!A10&lt;&gt;"",基础设置!A10,"")</f>
        <v/>
      </c>
      <c r="C12" s="36" t="str">
        <f>IF(基础设置!A10&lt;&gt;"",基础设置!B10,"")</f>
        <v/>
      </c>
      <c r="D12" s="13">
        <f>SUMIFS(销售明细录入!$M:$M,销售明细录入!$B:$B,销售员工资汇总表!$B12,销售明细录入!$A:$A,"&gt;="&amp;DATE(销售员工资汇总表!$A$1,销售员工资汇总表!$C$1,1),销售明细录入!$A:$A,"&lt;="&amp;DATE(销售员工资汇总表!$A$1,销售员工资汇总表!$C$1+1,0))</f>
        <v>0</v>
      </c>
      <c r="E12" s="37"/>
      <c r="F12" s="37"/>
      <c r="G12" s="13">
        <f t="shared" si="1"/>
        <v>0</v>
      </c>
    </row>
    <row r="13" spans="1:7">
      <c r="A13" s="34" t="str">
        <f t="shared" si="0"/>
        <v/>
      </c>
      <c r="B13" s="36" t="str">
        <f>IF(基础设置!A11&lt;&gt;"",基础设置!A11,"")</f>
        <v/>
      </c>
      <c r="C13" s="36" t="str">
        <f>IF(基础设置!A11&lt;&gt;"",基础设置!B11,"")</f>
        <v/>
      </c>
      <c r="D13" s="13">
        <f>SUMIFS(销售明细录入!$M:$M,销售明细录入!$B:$B,销售员工资汇总表!$B13,销售明细录入!$A:$A,"&gt;="&amp;DATE(销售员工资汇总表!$A$1,销售员工资汇总表!$C$1,1),销售明细录入!$A:$A,"&lt;="&amp;DATE(销售员工资汇总表!$A$1,销售员工资汇总表!$C$1+1,0))</f>
        <v>0</v>
      </c>
      <c r="E13" s="37"/>
      <c r="F13" s="37"/>
      <c r="G13" s="13">
        <f t="shared" si="1"/>
        <v>0</v>
      </c>
    </row>
    <row r="14" spans="1:7">
      <c r="A14" s="34" t="str">
        <f t="shared" si="0"/>
        <v/>
      </c>
      <c r="B14" s="36" t="str">
        <f>IF(基础设置!A12&lt;&gt;"",基础设置!A12,"")</f>
        <v/>
      </c>
      <c r="C14" s="36" t="str">
        <f>IF(基础设置!A12&lt;&gt;"",基础设置!B12,"")</f>
        <v/>
      </c>
      <c r="D14" s="13">
        <f>SUMIFS(销售明细录入!$M:$M,销售明细录入!$B:$B,销售员工资汇总表!$B14,销售明细录入!$A:$A,"&gt;="&amp;DATE(销售员工资汇总表!$A$1,销售员工资汇总表!$C$1,1),销售明细录入!$A:$A,"&lt;="&amp;DATE(销售员工资汇总表!$A$1,销售员工资汇总表!$C$1+1,0))</f>
        <v>0</v>
      </c>
      <c r="E14" s="37"/>
      <c r="F14" s="37"/>
      <c r="G14" s="13">
        <f t="shared" si="1"/>
        <v>0</v>
      </c>
    </row>
    <row r="15" spans="1:7">
      <c r="A15" s="34" t="str">
        <f t="shared" si="0"/>
        <v/>
      </c>
      <c r="B15" s="36" t="str">
        <f>IF(基础设置!A13&lt;&gt;"",基础设置!A13,"")</f>
        <v/>
      </c>
      <c r="C15" s="36" t="str">
        <f>IF(基础设置!A13&lt;&gt;"",基础设置!B13,"")</f>
        <v/>
      </c>
      <c r="D15" s="13">
        <f>SUMIFS(销售明细录入!$M:$M,销售明细录入!$B:$B,销售员工资汇总表!$B15,销售明细录入!$A:$A,"&gt;="&amp;DATE(销售员工资汇总表!$A$1,销售员工资汇总表!$C$1,1),销售明细录入!$A:$A,"&lt;="&amp;DATE(销售员工资汇总表!$A$1,销售员工资汇总表!$C$1+1,0))</f>
        <v>0</v>
      </c>
      <c r="E15" s="37"/>
      <c r="F15" s="37"/>
      <c r="G15" s="13">
        <f t="shared" si="1"/>
        <v>0</v>
      </c>
    </row>
    <row r="16" spans="1:7">
      <c r="A16" s="34" t="str">
        <f t="shared" si="0"/>
        <v/>
      </c>
      <c r="B16" s="36" t="str">
        <f>IF(基础设置!A14&lt;&gt;"",基础设置!A14,"")</f>
        <v/>
      </c>
      <c r="C16" s="36" t="str">
        <f>IF(基础设置!A14&lt;&gt;"",基础设置!B14,"")</f>
        <v/>
      </c>
      <c r="D16" s="13">
        <f>SUMIFS(销售明细录入!$M:$M,销售明细录入!$B:$B,销售员工资汇总表!$B16,销售明细录入!$A:$A,"&gt;="&amp;DATE(销售员工资汇总表!$A$1,销售员工资汇总表!$C$1,1),销售明细录入!$A:$A,"&lt;="&amp;DATE(销售员工资汇总表!$A$1,销售员工资汇总表!$C$1+1,0))</f>
        <v>0</v>
      </c>
      <c r="E16" s="37"/>
      <c r="F16" s="37"/>
      <c r="G16" s="13">
        <f t="shared" si="1"/>
        <v>0</v>
      </c>
    </row>
    <row r="17" spans="1:7">
      <c r="A17" s="34" t="str">
        <f t="shared" si="0"/>
        <v/>
      </c>
      <c r="B17" s="36" t="str">
        <f>IF(基础设置!A15&lt;&gt;"",基础设置!A15,"")</f>
        <v/>
      </c>
      <c r="C17" s="36" t="str">
        <f>IF(基础设置!A15&lt;&gt;"",基础设置!B15,"")</f>
        <v/>
      </c>
      <c r="D17" s="13">
        <f>SUMIFS(销售明细录入!$M:$M,销售明细录入!$B:$B,销售员工资汇总表!$B17,销售明细录入!$A:$A,"&gt;="&amp;DATE(销售员工资汇总表!$A$1,销售员工资汇总表!$C$1,1),销售明细录入!$A:$A,"&lt;="&amp;DATE(销售员工资汇总表!$A$1,销售员工资汇总表!$C$1+1,0))</f>
        <v>0</v>
      </c>
      <c r="E17" s="37"/>
      <c r="F17" s="37"/>
      <c r="G17" s="13">
        <f t="shared" si="1"/>
        <v>0</v>
      </c>
    </row>
    <row r="18" spans="1:7">
      <c r="A18" s="34" t="str">
        <f t="shared" si="0"/>
        <v/>
      </c>
      <c r="B18" s="36" t="str">
        <f>IF(基础设置!A16&lt;&gt;"",基础设置!A16,"")</f>
        <v/>
      </c>
      <c r="C18" s="36" t="str">
        <f>IF(基础设置!A16&lt;&gt;"",基础设置!B16,"")</f>
        <v/>
      </c>
      <c r="D18" s="13">
        <f>SUMIFS(销售明细录入!$M:$M,销售明细录入!$B:$B,销售员工资汇总表!$B18,销售明细录入!$A:$A,"&gt;="&amp;DATE(销售员工资汇总表!$A$1,销售员工资汇总表!$C$1,1),销售明细录入!$A:$A,"&lt;="&amp;DATE(销售员工资汇总表!$A$1,销售员工资汇总表!$C$1+1,0))</f>
        <v>0</v>
      </c>
      <c r="E18" s="37"/>
      <c r="F18" s="37"/>
      <c r="G18" s="13">
        <f t="shared" si="1"/>
        <v>0</v>
      </c>
    </row>
    <row r="19" spans="1:7">
      <c r="A19" s="34" t="str">
        <f t="shared" si="0"/>
        <v/>
      </c>
      <c r="B19" s="36" t="str">
        <f>IF(基础设置!A17&lt;&gt;"",基础设置!A17,"")</f>
        <v/>
      </c>
      <c r="C19" s="36" t="str">
        <f>IF(基础设置!A17&lt;&gt;"",基础设置!B17,"")</f>
        <v/>
      </c>
      <c r="D19" s="13">
        <f>SUMIFS(销售明细录入!$M:$M,销售明细录入!$B:$B,销售员工资汇总表!$B19,销售明细录入!$A:$A,"&gt;="&amp;DATE(销售员工资汇总表!$A$1,销售员工资汇总表!$C$1,1),销售明细录入!$A:$A,"&lt;="&amp;DATE(销售员工资汇总表!$A$1,销售员工资汇总表!$C$1+1,0))</f>
        <v>0</v>
      </c>
      <c r="E19" s="37"/>
      <c r="F19" s="37"/>
      <c r="G19" s="13">
        <f t="shared" si="1"/>
        <v>0</v>
      </c>
    </row>
    <row r="20" spans="1:7">
      <c r="A20" s="34" t="str">
        <f t="shared" si="0"/>
        <v/>
      </c>
      <c r="B20" s="36" t="str">
        <f>IF(基础设置!A18&lt;&gt;"",基础设置!A18,"")</f>
        <v/>
      </c>
      <c r="C20" s="36" t="str">
        <f>IF(基础设置!A18&lt;&gt;"",基础设置!B18,"")</f>
        <v/>
      </c>
      <c r="D20" s="13">
        <f>SUMIFS(销售明细录入!$M:$M,销售明细录入!$B:$B,销售员工资汇总表!$B20,销售明细录入!$A:$A,"&gt;="&amp;DATE(销售员工资汇总表!$A$1,销售员工资汇总表!$C$1,1),销售明细录入!$A:$A,"&lt;="&amp;DATE(销售员工资汇总表!$A$1,销售员工资汇总表!$C$1+1,0))</f>
        <v>0</v>
      </c>
      <c r="E20" s="37"/>
      <c r="F20" s="37"/>
      <c r="G20" s="13">
        <f t="shared" si="1"/>
        <v>0</v>
      </c>
    </row>
    <row r="21" spans="1:7">
      <c r="A21" s="34" t="str">
        <f t="shared" si="0"/>
        <v/>
      </c>
      <c r="B21" s="36" t="str">
        <f>IF(基础设置!A19&lt;&gt;"",基础设置!A19,"")</f>
        <v/>
      </c>
      <c r="C21" s="36" t="str">
        <f>IF(基础设置!A19&lt;&gt;"",基础设置!B19,"")</f>
        <v/>
      </c>
      <c r="D21" s="13">
        <f>SUMIFS(销售明细录入!$M:$M,销售明细录入!$B:$B,销售员工资汇总表!$B21,销售明细录入!$A:$A,"&gt;="&amp;DATE(销售员工资汇总表!$A$1,销售员工资汇总表!$C$1,1),销售明细录入!$A:$A,"&lt;="&amp;DATE(销售员工资汇总表!$A$1,销售员工资汇总表!$C$1+1,0))</f>
        <v>0</v>
      </c>
      <c r="E21" s="37"/>
      <c r="F21" s="37"/>
      <c r="G21" s="13">
        <f t="shared" si="1"/>
        <v>0</v>
      </c>
    </row>
    <row r="22" spans="1:7">
      <c r="A22" s="34" t="str">
        <f t="shared" si="0"/>
        <v/>
      </c>
      <c r="B22" s="36" t="str">
        <f>IF(基础设置!A20&lt;&gt;"",基础设置!A20,"")</f>
        <v/>
      </c>
      <c r="C22" s="36" t="str">
        <f>IF(基础设置!A20&lt;&gt;"",基础设置!B20,"")</f>
        <v/>
      </c>
      <c r="D22" s="13">
        <f>SUMIFS(销售明细录入!$M:$M,销售明细录入!$B:$B,销售员工资汇总表!$B22,销售明细录入!$A:$A,"&gt;="&amp;DATE(销售员工资汇总表!$A$1,销售员工资汇总表!$C$1,1),销售明细录入!$A:$A,"&lt;="&amp;DATE(销售员工资汇总表!$A$1,销售员工资汇总表!$C$1+1,0))</f>
        <v>0</v>
      </c>
      <c r="E22" s="37"/>
      <c r="F22" s="37"/>
      <c r="G22" s="13">
        <f t="shared" si="1"/>
        <v>0</v>
      </c>
    </row>
    <row r="23" spans="1:7">
      <c r="A23" s="34" t="str">
        <f t="shared" si="0"/>
        <v/>
      </c>
      <c r="B23" s="36" t="str">
        <f>IF(基础设置!A21&lt;&gt;"",基础设置!A21,"")</f>
        <v/>
      </c>
      <c r="C23" s="36" t="str">
        <f>IF(基础设置!A21&lt;&gt;"",基础设置!B21,"")</f>
        <v/>
      </c>
      <c r="D23" s="13">
        <f>SUMIFS(销售明细录入!$M:$M,销售明细录入!$B:$B,销售员工资汇总表!$B23,销售明细录入!$A:$A,"&gt;="&amp;DATE(销售员工资汇总表!$A$1,销售员工资汇总表!$C$1,1),销售明细录入!$A:$A,"&lt;="&amp;DATE(销售员工资汇总表!$A$1,销售员工资汇总表!$C$1+1,0))</f>
        <v>0</v>
      </c>
      <c r="E23" s="37"/>
      <c r="F23" s="37"/>
      <c r="G23" s="13">
        <f t="shared" si="1"/>
        <v>0</v>
      </c>
    </row>
    <row r="24" spans="1:7">
      <c r="A24" s="34" t="str">
        <f t="shared" si="0"/>
        <v/>
      </c>
      <c r="B24" s="36" t="str">
        <f>IF(基础设置!A22&lt;&gt;"",基础设置!A22,"")</f>
        <v/>
      </c>
      <c r="C24" s="36" t="str">
        <f>IF(基础设置!A22&lt;&gt;"",基础设置!B22,"")</f>
        <v/>
      </c>
      <c r="D24" s="13">
        <f>SUMIFS(销售明细录入!$M:$M,销售明细录入!$B:$B,销售员工资汇总表!$B24,销售明细录入!$A:$A,"&gt;="&amp;DATE(销售员工资汇总表!$A$1,销售员工资汇总表!$C$1,1),销售明细录入!$A:$A,"&lt;="&amp;DATE(销售员工资汇总表!$A$1,销售员工资汇总表!$C$1+1,0))</f>
        <v>0</v>
      </c>
      <c r="E24" s="37"/>
      <c r="F24" s="37"/>
      <c r="G24" s="13">
        <f t="shared" si="1"/>
        <v>0</v>
      </c>
    </row>
    <row r="25" spans="1:7">
      <c r="A25" s="34" t="str">
        <f t="shared" si="0"/>
        <v/>
      </c>
      <c r="B25" s="36" t="str">
        <f>IF(基础设置!A23&lt;&gt;"",基础设置!A23,"")</f>
        <v/>
      </c>
      <c r="C25" s="36" t="str">
        <f>IF(基础设置!A23&lt;&gt;"",基础设置!B23,"")</f>
        <v/>
      </c>
      <c r="D25" s="13">
        <f>SUMIFS(销售明细录入!$M:$M,销售明细录入!$B:$B,销售员工资汇总表!$B25,销售明细录入!$A:$A,"&gt;="&amp;DATE(销售员工资汇总表!$A$1,销售员工资汇总表!$C$1,1),销售明细录入!$A:$A,"&lt;="&amp;DATE(销售员工资汇总表!$A$1,销售员工资汇总表!$C$1+1,0))</f>
        <v>0</v>
      </c>
      <c r="E25" s="37"/>
      <c r="F25" s="37"/>
      <c r="G25" s="13">
        <f t="shared" si="1"/>
        <v>0</v>
      </c>
    </row>
    <row r="26" spans="1:7">
      <c r="A26" s="34" t="str">
        <f t="shared" si="0"/>
        <v/>
      </c>
      <c r="B26" s="36" t="str">
        <f>IF(基础设置!A24&lt;&gt;"",基础设置!A24,"")</f>
        <v/>
      </c>
      <c r="C26" s="36" t="str">
        <f>IF(基础设置!A24&lt;&gt;"",基础设置!B24,"")</f>
        <v/>
      </c>
      <c r="D26" s="13">
        <f>SUMIFS(销售明细录入!$M:$M,销售明细录入!$B:$B,销售员工资汇总表!$B26,销售明细录入!$A:$A,"&gt;="&amp;DATE(销售员工资汇总表!$A$1,销售员工资汇总表!$C$1,1),销售明细录入!$A:$A,"&lt;="&amp;DATE(销售员工资汇总表!$A$1,销售员工资汇总表!$C$1+1,0))</f>
        <v>0</v>
      </c>
      <c r="E26" s="37"/>
      <c r="F26" s="37"/>
      <c r="G26" s="13">
        <f t="shared" si="1"/>
        <v>0</v>
      </c>
    </row>
    <row r="27" spans="1:7">
      <c r="A27" s="34" t="str">
        <f t="shared" si="0"/>
        <v/>
      </c>
      <c r="B27" s="36" t="str">
        <f>IF(基础设置!A25&lt;&gt;"",基础设置!A25,"")</f>
        <v/>
      </c>
      <c r="C27" s="36" t="str">
        <f>IF(基础设置!A25&lt;&gt;"",基础设置!B25,"")</f>
        <v/>
      </c>
      <c r="D27" s="13">
        <f>SUMIFS(销售明细录入!$M:$M,销售明细录入!$B:$B,销售员工资汇总表!$B27,销售明细录入!$A:$A,"&gt;="&amp;DATE(销售员工资汇总表!$A$1,销售员工资汇总表!$C$1,1),销售明细录入!$A:$A,"&lt;="&amp;DATE(销售员工资汇总表!$A$1,销售员工资汇总表!$C$1+1,0))</f>
        <v>0</v>
      </c>
      <c r="E27" s="37"/>
      <c r="F27" s="37"/>
      <c r="G27" s="13">
        <f t="shared" si="1"/>
        <v>0</v>
      </c>
    </row>
    <row r="28" spans="1:7">
      <c r="A28" s="34" t="str">
        <f t="shared" si="0"/>
        <v/>
      </c>
      <c r="B28" s="36" t="str">
        <f>IF(基础设置!A26&lt;&gt;"",基础设置!A26,"")</f>
        <v/>
      </c>
      <c r="C28" s="36" t="str">
        <f>IF(基础设置!A26&lt;&gt;"",基础设置!B26,"")</f>
        <v/>
      </c>
      <c r="D28" s="13">
        <f>SUMIFS(销售明细录入!$M:$M,销售明细录入!$B:$B,销售员工资汇总表!$B28,销售明细录入!$A:$A,"&gt;="&amp;DATE(销售员工资汇总表!$A$1,销售员工资汇总表!$C$1,1),销售明细录入!$A:$A,"&lt;="&amp;DATE(销售员工资汇总表!$A$1,销售员工资汇总表!$C$1+1,0))</f>
        <v>0</v>
      </c>
      <c r="E28" s="37"/>
      <c r="F28" s="37"/>
      <c r="G28" s="13">
        <f t="shared" si="1"/>
        <v>0</v>
      </c>
    </row>
    <row r="29" spans="1:7">
      <c r="A29" s="34" t="str">
        <f t="shared" si="0"/>
        <v/>
      </c>
      <c r="B29" s="36" t="str">
        <f>IF(基础设置!A27&lt;&gt;"",基础设置!A27,"")</f>
        <v/>
      </c>
      <c r="C29" s="36" t="str">
        <f>IF(基础设置!A27&lt;&gt;"",基础设置!B27,"")</f>
        <v/>
      </c>
      <c r="D29" s="13">
        <f>SUMIFS(销售明细录入!$M:$M,销售明细录入!$B:$B,销售员工资汇总表!$B29,销售明细录入!$A:$A,"&gt;="&amp;DATE(销售员工资汇总表!$A$1,销售员工资汇总表!$C$1,1),销售明细录入!$A:$A,"&lt;="&amp;DATE(销售员工资汇总表!$A$1,销售员工资汇总表!$C$1+1,0))</f>
        <v>0</v>
      </c>
      <c r="E29" s="37"/>
      <c r="F29" s="37"/>
      <c r="G29" s="13">
        <f t="shared" si="1"/>
        <v>0</v>
      </c>
    </row>
    <row r="30" spans="1:7">
      <c r="A30" s="34" t="str">
        <f t="shared" si="0"/>
        <v/>
      </c>
      <c r="B30" s="36" t="str">
        <f>IF(基础设置!A28&lt;&gt;"",基础设置!A28,"")</f>
        <v/>
      </c>
      <c r="C30" s="36" t="str">
        <f>IF(基础设置!A28&lt;&gt;"",基础设置!B28,"")</f>
        <v/>
      </c>
      <c r="D30" s="13">
        <f>SUMIFS(销售明细录入!$M:$M,销售明细录入!$B:$B,销售员工资汇总表!$B30,销售明细录入!$A:$A,"&gt;="&amp;DATE(销售员工资汇总表!$A$1,销售员工资汇总表!$C$1,1),销售明细录入!$A:$A,"&lt;="&amp;DATE(销售员工资汇总表!$A$1,销售员工资汇总表!$C$1+1,0))</f>
        <v>0</v>
      </c>
      <c r="E30" s="37"/>
      <c r="F30" s="37"/>
      <c r="G30" s="13">
        <f t="shared" si="1"/>
        <v>0</v>
      </c>
    </row>
    <row r="31" spans="1:7">
      <c r="A31" s="34" t="str">
        <f t="shared" si="0"/>
        <v/>
      </c>
      <c r="B31" s="36" t="str">
        <f>IF(基础设置!A29&lt;&gt;"",基础设置!A29,"")</f>
        <v/>
      </c>
      <c r="C31" s="36" t="str">
        <f>IF(基础设置!A29&lt;&gt;"",基础设置!B29,"")</f>
        <v/>
      </c>
      <c r="D31" s="13">
        <f>SUMIFS(销售明细录入!$M:$M,销售明细录入!$B:$B,销售员工资汇总表!$B31,销售明细录入!$A:$A,"&gt;="&amp;DATE(销售员工资汇总表!$A$1,销售员工资汇总表!$C$1,1),销售明细录入!$A:$A,"&lt;="&amp;DATE(销售员工资汇总表!$A$1,销售员工资汇总表!$C$1+1,0))</f>
        <v>0</v>
      </c>
      <c r="E31" s="37"/>
      <c r="F31" s="37"/>
      <c r="G31" s="13">
        <f t="shared" si="1"/>
        <v>0</v>
      </c>
    </row>
    <row r="32" spans="1:7">
      <c r="A32" s="34" t="str">
        <f t="shared" si="0"/>
        <v/>
      </c>
      <c r="B32" s="36" t="str">
        <f>IF(基础设置!A30&lt;&gt;"",基础设置!A30,"")</f>
        <v/>
      </c>
      <c r="C32" s="36" t="str">
        <f>IF(基础设置!A30&lt;&gt;"",基础设置!B30,"")</f>
        <v/>
      </c>
      <c r="D32" s="13">
        <f>SUMIFS(销售明细录入!$M:$M,销售明细录入!$B:$B,销售员工资汇总表!$B32,销售明细录入!$A:$A,"&gt;="&amp;DATE(销售员工资汇总表!$A$1,销售员工资汇总表!$C$1,1),销售明细录入!$A:$A,"&lt;="&amp;DATE(销售员工资汇总表!$A$1,销售员工资汇总表!$C$1+1,0))</f>
        <v>0</v>
      </c>
      <c r="E32" s="37"/>
      <c r="F32" s="37"/>
      <c r="G32" s="13">
        <f t="shared" si="1"/>
        <v>0</v>
      </c>
    </row>
    <row r="33" spans="1:7">
      <c r="A33" s="34" t="str">
        <f t="shared" si="0"/>
        <v/>
      </c>
      <c r="B33" s="36" t="str">
        <f>IF(基础设置!A31&lt;&gt;"",基础设置!A31,"")</f>
        <v/>
      </c>
      <c r="C33" s="36" t="str">
        <f>IF(基础设置!A31&lt;&gt;"",基础设置!B31,"")</f>
        <v/>
      </c>
      <c r="D33" s="13">
        <f>SUMIFS(销售明细录入!$M:$M,销售明细录入!$B:$B,销售员工资汇总表!$B33,销售明细录入!$A:$A,"&gt;="&amp;DATE(销售员工资汇总表!$A$1,销售员工资汇总表!$C$1,1),销售明细录入!$A:$A,"&lt;="&amp;DATE(销售员工资汇总表!$A$1,销售员工资汇总表!$C$1+1,0))</f>
        <v>0</v>
      </c>
      <c r="E33" s="37"/>
      <c r="F33" s="37"/>
      <c r="G33" s="13">
        <f t="shared" si="1"/>
        <v>0</v>
      </c>
    </row>
    <row r="34" spans="1:7">
      <c r="A34" s="34" t="str">
        <f t="shared" si="0"/>
        <v/>
      </c>
      <c r="B34" s="36" t="str">
        <f>IF(基础设置!A32&lt;&gt;"",基础设置!A32,"")</f>
        <v/>
      </c>
      <c r="C34" s="36" t="str">
        <f>IF(基础设置!A32&lt;&gt;"",基础设置!B32,"")</f>
        <v/>
      </c>
      <c r="D34" s="13">
        <f>SUMIFS(销售明细录入!$M:$M,销售明细录入!$B:$B,销售员工资汇总表!$B34,销售明细录入!$A:$A,"&gt;="&amp;DATE(销售员工资汇总表!$A$1,销售员工资汇总表!$C$1,1),销售明细录入!$A:$A,"&lt;="&amp;DATE(销售员工资汇总表!$A$1,销售员工资汇总表!$C$1+1,0))</f>
        <v>0</v>
      </c>
      <c r="E34" s="37"/>
      <c r="F34" s="37"/>
      <c r="G34" s="13">
        <f t="shared" si="1"/>
        <v>0</v>
      </c>
    </row>
    <row r="35" spans="1:7">
      <c r="A35" s="34" t="str">
        <f t="shared" si="0"/>
        <v/>
      </c>
      <c r="B35" s="36" t="str">
        <f>IF(基础设置!A33&lt;&gt;"",基础设置!A33,"")</f>
        <v/>
      </c>
      <c r="C35" s="36" t="str">
        <f>IF(基础设置!A33&lt;&gt;"",基础设置!B33,"")</f>
        <v/>
      </c>
      <c r="D35" s="13">
        <f>SUMIFS(销售明细录入!$M:$M,销售明细录入!$B:$B,销售员工资汇总表!$B35,销售明细录入!$A:$A,"&gt;="&amp;DATE(销售员工资汇总表!$A$1,销售员工资汇总表!$C$1,1),销售明细录入!$A:$A,"&lt;="&amp;DATE(销售员工资汇总表!$A$1,销售员工资汇总表!$C$1+1,0))</f>
        <v>0</v>
      </c>
      <c r="E35" s="37"/>
      <c r="F35" s="37"/>
      <c r="G35" s="13">
        <f t="shared" si="1"/>
        <v>0</v>
      </c>
    </row>
    <row r="36" spans="1:7">
      <c r="A36" s="34" t="str">
        <f t="shared" si="0"/>
        <v/>
      </c>
      <c r="B36" s="36" t="str">
        <f>IF(基础设置!A34&lt;&gt;"",基础设置!A34,"")</f>
        <v/>
      </c>
      <c r="C36" s="36" t="str">
        <f>IF(基础设置!A34&lt;&gt;"",基础设置!B34,"")</f>
        <v/>
      </c>
      <c r="D36" s="13">
        <f>SUMIFS(销售明细录入!$M:$M,销售明细录入!$B:$B,销售员工资汇总表!$B36,销售明细录入!$A:$A,"&gt;="&amp;DATE(销售员工资汇总表!$A$1,销售员工资汇总表!$C$1,1),销售明细录入!$A:$A,"&lt;="&amp;DATE(销售员工资汇总表!$A$1,销售员工资汇总表!$C$1+1,0))</f>
        <v>0</v>
      </c>
      <c r="E36" s="37"/>
      <c r="F36" s="37"/>
      <c r="G36" s="13">
        <f t="shared" si="1"/>
        <v>0</v>
      </c>
    </row>
    <row r="37" spans="1:7">
      <c r="A37" s="34" t="str">
        <f t="shared" si="0"/>
        <v/>
      </c>
      <c r="B37" s="36" t="str">
        <f>IF(基础设置!A35&lt;&gt;"",基础设置!A35,"")</f>
        <v/>
      </c>
      <c r="C37" s="36" t="str">
        <f>IF(基础设置!A35&lt;&gt;"",基础设置!B35,"")</f>
        <v/>
      </c>
      <c r="D37" s="13">
        <f>SUMIFS(销售明细录入!$M:$M,销售明细录入!$B:$B,销售员工资汇总表!$B37,销售明细录入!$A:$A,"&gt;="&amp;DATE(销售员工资汇总表!$A$1,销售员工资汇总表!$C$1,1),销售明细录入!$A:$A,"&lt;="&amp;DATE(销售员工资汇总表!$A$1,销售员工资汇总表!$C$1+1,0))</f>
        <v>0</v>
      </c>
      <c r="E37" s="37"/>
      <c r="F37" s="37"/>
      <c r="G37" s="13">
        <f t="shared" si="1"/>
        <v>0</v>
      </c>
    </row>
    <row r="38" spans="1:7">
      <c r="A38" s="34" t="str">
        <f t="shared" si="0"/>
        <v/>
      </c>
      <c r="B38" s="36" t="str">
        <f>IF(基础设置!A36&lt;&gt;"",基础设置!A36,"")</f>
        <v/>
      </c>
      <c r="C38" s="36" t="str">
        <f>IF(基础设置!A36&lt;&gt;"",基础设置!B36,"")</f>
        <v/>
      </c>
      <c r="D38" s="13">
        <f>SUMIFS(销售明细录入!$M:$M,销售明细录入!$B:$B,销售员工资汇总表!$B38,销售明细录入!$A:$A,"&gt;="&amp;DATE(销售员工资汇总表!$A$1,销售员工资汇总表!$C$1,1),销售明细录入!$A:$A,"&lt;="&amp;DATE(销售员工资汇总表!$A$1,销售员工资汇总表!$C$1+1,0))</f>
        <v>0</v>
      </c>
      <c r="E38" s="37"/>
      <c r="F38" s="37"/>
      <c r="G38" s="13">
        <f t="shared" si="1"/>
        <v>0</v>
      </c>
    </row>
  </sheetData>
  <mergeCells count="1">
    <mergeCell ref="A3:C3"/>
  </mergeCells>
  <dataValidations count="1">
    <dataValidation type="list" allowBlank="1" showInputMessage="1" showErrorMessage="1" sqref="C1">
      <formula1>"1,2,3,4,5,6,7,8,9,10,11,12"</formula1>
    </dataValidation>
  </dataValidations>
  <pageMargins left="0.699305555555556" right="0.699305555555556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N47"/>
  <sheetViews>
    <sheetView showGridLines="0" workbookViewId="0">
      <pane ySplit="1" topLeftCell="A2" activePane="bottomLeft" state="frozen"/>
      <selection/>
      <selection pane="bottomLeft" activeCell="C6" sqref="C6"/>
    </sheetView>
  </sheetViews>
  <sheetFormatPr defaultColWidth="9" defaultRowHeight="18" customHeight="1"/>
  <cols>
    <col min="1" max="1" width="9.5" style="1" customWidth="1"/>
    <col min="2" max="3" width="12.375" style="2" customWidth="1"/>
    <col min="4" max="4" width="9.125" style="3" customWidth="1"/>
    <col min="5" max="7" width="10.625" style="2" customWidth="1"/>
    <col min="8" max="8" width="10.625" style="4" customWidth="1"/>
    <col min="9" max="9" width="10.625" style="3" customWidth="1"/>
    <col min="10" max="10" width="10.625" style="2" customWidth="1"/>
    <col min="11" max="11" width="9.125" style="3" customWidth="1"/>
    <col min="12" max="12" width="10.625" style="5" customWidth="1"/>
    <col min="13" max="13" width="10.625" style="2" customWidth="1"/>
    <col min="14" max="14" width="10.5" style="6" customWidth="1"/>
    <col min="15" max="16384" width="9" style="3"/>
  </cols>
  <sheetData>
    <row r="1" ht="23.25" customHeight="1" spans="1:14">
      <c r="A1" s="7" t="s">
        <v>51</v>
      </c>
      <c r="B1" s="8" t="s">
        <v>5</v>
      </c>
      <c r="C1" s="9" t="s">
        <v>6</v>
      </c>
      <c r="D1" s="8" t="s">
        <v>7</v>
      </c>
      <c r="E1" s="9" t="s">
        <v>8</v>
      </c>
      <c r="F1" s="9" t="s">
        <v>9</v>
      </c>
      <c r="G1" s="9" t="s">
        <v>10</v>
      </c>
      <c r="H1" s="10" t="s">
        <v>52</v>
      </c>
      <c r="I1" s="18" t="s">
        <v>53</v>
      </c>
      <c r="J1" s="9" t="s">
        <v>43</v>
      </c>
      <c r="K1" s="8" t="s">
        <v>54</v>
      </c>
      <c r="L1" s="19" t="s">
        <v>55</v>
      </c>
      <c r="M1" s="9" t="s">
        <v>45</v>
      </c>
      <c r="N1" s="20" t="s">
        <v>56</v>
      </c>
    </row>
    <row r="2" ht="23.25" customHeight="1" spans="1:14">
      <c r="A2" s="11">
        <v>43070</v>
      </c>
      <c r="B2" s="12" t="s">
        <v>11</v>
      </c>
      <c r="C2" s="13" t="str">
        <f>IF(B2&lt;&gt;"",VLOOKUP(B2,基础设置!$A:$B,2,0),"")</f>
        <v>张三</v>
      </c>
      <c r="D2" s="14" t="s">
        <v>13</v>
      </c>
      <c r="E2" s="13" t="str">
        <f>IF(D2&lt;&gt;"",VLOOKUP(D2,基础设置!$D:$G,2,0),"")</f>
        <v>上衣类</v>
      </c>
      <c r="F2" s="13" t="str">
        <f>IF(D2&lt;&gt;"",VLOOKUP(D2,基础设置!$D:$G,3,0),"")</f>
        <v>女衬衣</v>
      </c>
      <c r="G2" s="13" t="str">
        <f>IF(D2&lt;&gt;"",VLOOKUP(D2,基础设置!$D:$G,4,0),"")</f>
        <v>件</v>
      </c>
      <c r="H2" s="14">
        <v>30</v>
      </c>
      <c r="I2" s="21">
        <v>100</v>
      </c>
      <c r="J2" s="13">
        <f>H2*I2</f>
        <v>3000</v>
      </c>
      <c r="K2" s="14">
        <v>3000</v>
      </c>
      <c r="L2" s="22">
        <v>0.02</v>
      </c>
      <c r="M2" s="13">
        <f>K2*L2</f>
        <v>60</v>
      </c>
      <c r="N2" s="23"/>
    </row>
    <row r="3" customHeight="1" spans="1:14">
      <c r="A3" s="15">
        <v>43075</v>
      </c>
      <c r="B3" s="16" t="s">
        <v>17</v>
      </c>
      <c r="C3" s="13" t="str">
        <f>IF(B3&lt;&gt;"",VLOOKUP(B3,基础设置!$A:$B,2,0),"")</f>
        <v>李四</v>
      </c>
      <c r="D3" s="17" t="s">
        <v>23</v>
      </c>
      <c r="E3" s="13" t="str">
        <f>IF(D3&lt;&gt;"",VLOOKUP(D3,基础设置!$D:$G,2,0),"")</f>
        <v>上衣类</v>
      </c>
      <c r="F3" s="13" t="str">
        <f>IF(D3&lt;&gt;"",VLOOKUP(D3,基础设置!$D:$G,3,0),"")</f>
        <v>女T恤</v>
      </c>
      <c r="G3" s="13" t="str">
        <f>IF(D3&lt;&gt;"",VLOOKUP(D3,基础设置!$D:$G,4,0),"")</f>
        <v>件</v>
      </c>
      <c r="H3" s="17">
        <v>20</v>
      </c>
      <c r="I3" s="24">
        <v>120</v>
      </c>
      <c r="J3" s="13">
        <f t="shared" ref="J3:J47" si="0">H3*I3</f>
        <v>2400</v>
      </c>
      <c r="K3" s="17">
        <v>2400</v>
      </c>
      <c r="L3" s="25">
        <v>0.015</v>
      </c>
      <c r="M3" s="13">
        <f t="shared" ref="M3:M47" si="1">K3*L3</f>
        <v>36</v>
      </c>
      <c r="N3" s="26"/>
    </row>
    <row r="4" customHeight="1" spans="1:14">
      <c r="A4" s="15"/>
      <c r="B4" s="16"/>
      <c r="C4" s="13" t="str">
        <f>IF(B4&lt;&gt;"",VLOOKUP(B4,基础设置!$A:$B,2,0),"")</f>
        <v/>
      </c>
      <c r="D4" s="17"/>
      <c r="E4" s="13" t="str">
        <f>IF(D4&lt;&gt;"",VLOOKUP(D4,基础设置!$D:$G,2,0),"")</f>
        <v/>
      </c>
      <c r="F4" s="13" t="str">
        <f>IF(D4&lt;&gt;"",VLOOKUP(D4,基础设置!$D:$G,3,0),"")</f>
        <v/>
      </c>
      <c r="G4" s="13" t="str">
        <f>IF(D4&lt;&gt;"",VLOOKUP(D4,基础设置!$D:$G,4,0),"")</f>
        <v/>
      </c>
      <c r="H4" s="17"/>
      <c r="I4" s="24"/>
      <c r="J4" s="13">
        <f t="shared" si="0"/>
        <v>0</v>
      </c>
      <c r="K4" s="17"/>
      <c r="L4" s="25"/>
      <c r="M4" s="13">
        <f t="shared" si="1"/>
        <v>0</v>
      </c>
      <c r="N4" s="26"/>
    </row>
    <row r="5" customHeight="1" spans="1:14">
      <c r="A5" s="15"/>
      <c r="B5" s="16"/>
      <c r="C5" s="13" t="str">
        <f>IF(B5&lt;&gt;"",VLOOKUP(B5,基础设置!$A:$B,2,0),"")</f>
        <v/>
      </c>
      <c r="D5" s="17"/>
      <c r="E5" s="13" t="str">
        <f>IF(D5&lt;&gt;"",VLOOKUP(D5,基础设置!$D:$G,2,0),"")</f>
        <v/>
      </c>
      <c r="F5" s="13" t="str">
        <f>IF(D5&lt;&gt;"",VLOOKUP(D5,基础设置!$D:$G,3,0),"")</f>
        <v/>
      </c>
      <c r="G5" s="13" t="str">
        <f>IF(D5&lt;&gt;"",VLOOKUP(D5,基础设置!$D:$G,4,0),"")</f>
        <v/>
      </c>
      <c r="H5" s="17"/>
      <c r="I5" s="24"/>
      <c r="J5" s="13">
        <f t="shared" si="0"/>
        <v>0</v>
      </c>
      <c r="K5" s="17"/>
      <c r="L5" s="25"/>
      <c r="M5" s="13">
        <f t="shared" si="1"/>
        <v>0</v>
      </c>
      <c r="N5" s="26"/>
    </row>
    <row r="6" customHeight="1" spans="1:14">
      <c r="A6" s="15"/>
      <c r="B6" s="16"/>
      <c r="C6" s="13" t="str">
        <f>IF(B6&lt;&gt;"",VLOOKUP(B6,基础设置!$A:$B,2,0),"")</f>
        <v/>
      </c>
      <c r="D6" s="17"/>
      <c r="E6" s="13" t="str">
        <f>IF(D6&lt;&gt;"",VLOOKUP(D6,基础设置!$D:$G,2,0),"")</f>
        <v/>
      </c>
      <c r="F6" s="13" t="str">
        <f>IF(D6&lt;&gt;"",VLOOKUP(D6,基础设置!$D:$G,3,0),"")</f>
        <v/>
      </c>
      <c r="G6" s="13" t="str">
        <f>IF(D6&lt;&gt;"",VLOOKUP(D6,基础设置!$D:$G,4,0),"")</f>
        <v/>
      </c>
      <c r="H6" s="17"/>
      <c r="I6" s="24"/>
      <c r="J6" s="13">
        <f t="shared" si="0"/>
        <v>0</v>
      </c>
      <c r="K6" s="17"/>
      <c r="L6" s="25"/>
      <c r="M6" s="13">
        <f t="shared" si="1"/>
        <v>0</v>
      </c>
      <c r="N6" s="26"/>
    </row>
    <row r="7" customHeight="1" spans="1:14">
      <c r="A7" s="15"/>
      <c r="B7" s="16"/>
      <c r="C7" s="13" t="str">
        <f>IF(B7&lt;&gt;"",VLOOKUP(B7,基础设置!$A:$B,2,0),"")</f>
        <v/>
      </c>
      <c r="D7" s="17"/>
      <c r="E7" s="13" t="str">
        <f>IF(D7&lt;&gt;"",VLOOKUP(D7,基础设置!$D:$G,2,0),"")</f>
        <v/>
      </c>
      <c r="F7" s="13" t="str">
        <f>IF(D7&lt;&gt;"",VLOOKUP(D7,基础设置!$D:$G,3,0),"")</f>
        <v/>
      </c>
      <c r="G7" s="13" t="str">
        <f>IF(D7&lt;&gt;"",VLOOKUP(D7,基础设置!$D:$G,4,0),"")</f>
        <v/>
      </c>
      <c r="H7" s="17"/>
      <c r="I7" s="24"/>
      <c r="J7" s="13">
        <f t="shared" si="0"/>
        <v>0</v>
      </c>
      <c r="K7" s="17"/>
      <c r="L7" s="25"/>
      <c r="M7" s="13">
        <f t="shared" si="1"/>
        <v>0</v>
      </c>
      <c r="N7" s="26"/>
    </row>
    <row r="8" customHeight="1" spans="1:14">
      <c r="A8" s="15"/>
      <c r="B8" s="12"/>
      <c r="C8" s="13" t="str">
        <f>IF(B8&lt;&gt;"",VLOOKUP(B8,基础设置!$A:$B,2,0),"")</f>
        <v/>
      </c>
      <c r="D8" s="17"/>
      <c r="E8" s="13" t="str">
        <f>IF(D8&lt;&gt;"",VLOOKUP(D8,基础设置!$D:$G,2,0),"")</f>
        <v/>
      </c>
      <c r="F8" s="13" t="str">
        <f>IF(D8&lt;&gt;"",VLOOKUP(D8,基础设置!$D:$G,3,0),"")</f>
        <v/>
      </c>
      <c r="G8" s="13" t="str">
        <f>IF(D8&lt;&gt;"",VLOOKUP(D8,基础设置!$D:$G,4,0),"")</f>
        <v/>
      </c>
      <c r="H8" s="17"/>
      <c r="I8" s="24"/>
      <c r="J8" s="13">
        <f t="shared" si="0"/>
        <v>0</v>
      </c>
      <c r="K8" s="17"/>
      <c r="L8" s="25"/>
      <c r="M8" s="13">
        <f t="shared" si="1"/>
        <v>0</v>
      </c>
      <c r="N8" s="26"/>
    </row>
    <row r="9" customHeight="1" spans="1:14">
      <c r="A9" s="15"/>
      <c r="B9" s="16"/>
      <c r="C9" s="13" t="str">
        <f>IF(B9&lt;&gt;"",VLOOKUP(B9,基础设置!$A:$B,2,0),"")</f>
        <v/>
      </c>
      <c r="D9" s="17"/>
      <c r="E9" s="13" t="str">
        <f>IF(D9&lt;&gt;"",VLOOKUP(D9,基础设置!$D:$G,2,0),"")</f>
        <v/>
      </c>
      <c r="F9" s="13" t="str">
        <f>IF(D9&lt;&gt;"",VLOOKUP(D9,基础设置!$D:$G,3,0),"")</f>
        <v/>
      </c>
      <c r="G9" s="13" t="str">
        <f>IF(D9&lt;&gt;"",VLOOKUP(D9,基础设置!$D:$G,4,0),"")</f>
        <v/>
      </c>
      <c r="H9" s="17"/>
      <c r="I9" s="24"/>
      <c r="J9" s="13">
        <f t="shared" si="0"/>
        <v>0</v>
      </c>
      <c r="K9" s="17"/>
      <c r="L9" s="25"/>
      <c r="M9" s="13">
        <f t="shared" si="1"/>
        <v>0</v>
      </c>
      <c r="N9" s="26"/>
    </row>
    <row r="10" customHeight="1" spans="1:14">
      <c r="A10" s="15"/>
      <c r="B10" s="16"/>
      <c r="C10" s="13" t="str">
        <f>IF(B10&lt;&gt;"",VLOOKUP(B10,基础设置!$A:$B,2,0),"")</f>
        <v/>
      </c>
      <c r="D10" s="17"/>
      <c r="E10" s="13" t="str">
        <f>IF(D10&lt;&gt;"",VLOOKUP(D10,基础设置!$D:$G,2,0),"")</f>
        <v/>
      </c>
      <c r="F10" s="13" t="str">
        <f>IF(D10&lt;&gt;"",VLOOKUP(D10,基础设置!$D:$G,3,0),"")</f>
        <v/>
      </c>
      <c r="G10" s="13" t="str">
        <f>IF(D10&lt;&gt;"",VLOOKUP(D10,基础设置!$D:$G,4,0),"")</f>
        <v/>
      </c>
      <c r="H10" s="17"/>
      <c r="I10" s="24"/>
      <c r="J10" s="13">
        <f t="shared" si="0"/>
        <v>0</v>
      </c>
      <c r="K10" s="17"/>
      <c r="L10" s="25"/>
      <c r="M10" s="13">
        <f t="shared" si="1"/>
        <v>0</v>
      </c>
      <c r="N10" s="26"/>
    </row>
    <row r="11" customHeight="1" spans="1:14">
      <c r="A11" s="15"/>
      <c r="B11" s="16"/>
      <c r="C11" s="13" t="str">
        <f>IF(B11&lt;&gt;"",VLOOKUP(B11,基础设置!$A:$B,2,0),"")</f>
        <v/>
      </c>
      <c r="D11" s="17"/>
      <c r="E11" s="13" t="str">
        <f>IF(D11&lt;&gt;"",VLOOKUP(D11,基础设置!$D:$G,2,0),"")</f>
        <v/>
      </c>
      <c r="F11" s="13" t="str">
        <f>IF(D11&lt;&gt;"",VLOOKUP(D11,基础设置!$D:$G,3,0),"")</f>
        <v/>
      </c>
      <c r="G11" s="13" t="str">
        <f>IF(D11&lt;&gt;"",VLOOKUP(D11,基础设置!$D:$G,4,0),"")</f>
        <v/>
      </c>
      <c r="H11" s="17"/>
      <c r="I11" s="24"/>
      <c r="J11" s="13">
        <f t="shared" si="0"/>
        <v>0</v>
      </c>
      <c r="K11" s="17"/>
      <c r="L11" s="25"/>
      <c r="M11" s="13">
        <f t="shared" si="1"/>
        <v>0</v>
      </c>
      <c r="N11" s="26"/>
    </row>
    <row r="12" customHeight="1" spans="1:14">
      <c r="A12" s="15"/>
      <c r="B12" s="16"/>
      <c r="C12" s="13" t="str">
        <f>IF(B12&lt;&gt;"",VLOOKUP(B12,基础设置!$A:$B,2,0),"")</f>
        <v/>
      </c>
      <c r="D12" s="17"/>
      <c r="E12" s="13" t="str">
        <f>IF(D12&lt;&gt;"",VLOOKUP(D12,基础设置!$D:$G,2,0),"")</f>
        <v/>
      </c>
      <c r="F12" s="13" t="str">
        <f>IF(D12&lt;&gt;"",VLOOKUP(D12,基础设置!$D:$G,3,0),"")</f>
        <v/>
      </c>
      <c r="G12" s="13" t="str">
        <f>IF(D12&lt;&gt;"",VLOOKUP(D12,基础设置!$D:$G,4,0),"")</f>
        <v/>
      </c>
      <c r="H12" s="17"/>
      <c r="I12" s="24"/>
      <c r="J12" s="13">
        <f t="shared" si="0"/>
        <v>0</v>
      </c>
      <c r="K12" s="17"/>
      <c r="L12" s="25"/>
      <c r="M12" s="13">
        <f t="shared" si="1"/>
        <v>0</v>
      </c>
      <c r="N12" s="26"/>
    </row>
    <row r="13" customHeight="1" spans="1:14">
      <c r="A13" s="15"/>
      <c r="B13" s="16"/>
      <c r="C13" s="13" t="str">
        <f>IF(B13&lt;&gt;"",VLOOKUP(B13,基础设置!$A:$B,2,0),"")</f>
        <v/>
      </c>
      <c r="D13" s="17"/>
      <c r="E13" s="13" t="str">
        <f>IF(D13&lt;&gt;"",VLOOKUP(D13,基础设置!$D:$G,2,0),"")</f>
        <v/>
      </c>
      <c r="F13" s="13" t="str">
        <f>IF(D13&lt;&gt;"",VLOOKUP(D13,基础设置!$D:$G,3,0),"")</f>
        <v/>
      </c>
      <c r="G13" s="13" t="str">
        <f>IF(D13&lt;&gt;"",VLOOKUP(D13,基础设置!$D:$G,4,0),"")</f>
        <v/>
      </c>
      <c r="H13" s="17"/>
      <c r="I13" s="24"/>
      <c r="J13" s="13">
        <f t="shared" si="0"/>
        <v>0</v>
      </c>
      <c r="K13" s="17"/>
      <c r="L13" s="25"/>
      <c r="M13" s="13">
        <f t="shared" si="1"/>
        <v>0</v>
      </c>
      <c r="N13" s="26"/>
    </row>
    <row r="14" customHeight="1" spans="1:14">
      <c r="A14" s="15"/>
      <c r="B14" s="16"/>
      <c r="C14" s="13" t="str">
        <f>IF(B14&lt;&gt;"",VLOOKUP(B14,基础设置!$A:$B,2,0),"")</f>
        <v/>
      </c>
      <c r="D14" s="17"/>
      <c r="E14" s="13" t="str">
        <f>IF(D14&lt;&gt;"",VLOOKUP(D14,基础设置!$D:$G,2,0),"")</f>
        <v/>
      </c>
      <c r="F14" s="13" t="str">
        <f>IF(D14&lt;&gt;"",VLOOKUP(D14,基础设置!$D:$G,3,0),"")</f>
        <v/>
      </c>
      <c r="G14" s="13" t="str">
        <f>IF(D14&lt;&gt;"",VLOOKUP(D14,基础设置!$D:$G,4,0),"")</f>
        <v/>
      </c>
      <c r="H14" s="17"/>
      <c r="I14" s="24"/>
      <c r="J14" s="13">
        <f t="shared" si="0"/>
        <v>0</v>
      </c>
      <c r="K14" s="17"/>
      <c r="L14" s="25"/>
      <c r="M14" s="13">
        <f t="shared" si="1"/>
        <v>0</v>
      </c>
      <c r="N14" s="26"/>
    </row>
    <row r="15" customHeight="1" spans="1:14">
      <c r="A15" s="15"/>
      <c r="B15" s="16"/>
      <c r="C15" s="13" t="str">
        <f>IF(B15&lt;&gt;"",VLOOKUP(B15,基础设置!$A:$B,2,0),"")</f>
        <v/>
      </c>
      <c r="D15" s="17"/>
      <c r="E15" s="13" t="str">
        <f>IF(D15&lt;&gt;"",VLOOKUP(D15,基础设置!$D:$G,2,0),"")</f>
        <v/>
      </c>
      <c r="F15" s="13" t="str">
        <f>IF(D15&lt;&gt;"",VLOOKUP(D15,基础设置!$D:$G,3,0),"")</f>
        <v/>
      </c>
      <c r="G15" s="13" t="str">
        <f>IF(D15&lt;&gt;"",VLOOKUP(D15,基础设置!$D:$G,4,0),"")</f>
        <v/>
      </c>
      <c r="H15" s="17"/>
      <c r="I15" s="24"/>
      <c r="J15" s="13">
        <f t="shared" si="0"/>
        <v>0</v>
      </c>
      <c r="K15" s="17"/>
      <c r="L15" s="25"/>
      <c r="M15" s="13">
        <f t="shared" si="1"/>
        <v>0</v>
      </c>
      <c r="N15" s="26"/>
    </row>
    <row r="16" customHeight="1" spans="1:14">
      <c r="A16" s="15"/>
      <c r="B16" s="16"/>
      <c r="C16" s="13" t="str">
        <f>IF(B16&lt;&gt;"",VLOOKUP(B16,基础设置!$A:$B,2,0),"")</f>
        <v/>
      </c>
      <c r="D16" s="17"/>
      <c r="E16" s="13" t="str">
        <f>IF(D16&lt;&gt;"",VLOOKUP(D16,基础设置!$D:$G,2,0),"")</f>
        <v/>
      </c>
      <c r="F16" s="13" t="str">
        <f>IF(D16&lt;&gt;"",VLOOKUP(D16,基础设置!$D:$G,3,0),"")</f>
        <v/>
      </c>
      <c r="G16" s="13" t="str">
        <f>IF(D16&lt;&gt;"",VLOOKUP(D16,基础设置!$D:$G,4,0),"")</f>
        <v/>
      </c>
      <c r="H16" s="17"/>
      <c r="I16" s="24"/>
      <c r="J16" s="13">
        <f t="shared" si="0"/>
        <v>0</v>
      </c>
      <c r="K16" s="17"/>
      <c r="L16" s="25"/>
      <c r="M16" s="13">
        <f t="shared" si="1"/>
        <v>0</v>
      </c>
      <c r="N16" s="26"/>
    </row>
    <row r="17" customHeight="1" spans="1:14">
      <c r="A17" s="15"/>
      <c r="B17" s="16"/>
      <c r="C17" s="13" t="str">
        <f>IF(B17&lt;&gt;"",VLOOKUP(B17,基础设置!$A:$B,2,0),"")</f>
        <v/>
      </c>
      <c r="D17" s="17"/>
      <c r="E17" s="13" t="str">
        <f>IF(D17&lt;&gt;"",VLOOKUP(D17,基础设置!$D:$G,2,0),"")</f>
        <v/>
      </c>
      <c r="F17" s="13" t="str">
        <f>IF(D17&lt;&gt;"",VLOOKUP(D17,基础设置!$D:$G,3,0),"")</f>
        <v/>
      </c>
      <c r="G17" s="13" t="str">
        <f>IF(D17&lt;&gt;"",VLOOKUP(D17,基础设置!$D:$G,4,0),"")</f>
        <v/>
      </c>
      <c r="H17" s="17"/>
      <c r="I17" s="24"/>
      <c r="J17" s="13">
        <f t="shared" si="0"/>
        <v>0</v>
      </c>
      <c r="K17" s="17"/>
      <c r="L17" s="25"/>
      <c r="M17" s="13">
        <f t="shared" si="1"/>
        <v>0</v>
      </c>
      <c r="N17" s="26"/>
    </row>
    <row r="18" customHeight="1" spans="1:14">
      <c r="A18" s="15"/>
      <c r="B18" s="16"/>
      <c r="C18" s="13" t="str">
        <f>IF(B18&lt;&gt;"",VLOOKUP(B18,基础设置!$A:$B,2,0),"")</f>
        <v/>
      </c>
      <c r="D18" s="17"/>
      <c r="E18" s="13" t="str">
        <f>IF(D18&lt;&gt;"",VLOOKUP(D18,基础设置!$D:$G,2,0),"")</f>
        <v/>
      </c>
      <c r="F18" s="13" t="str">
        <f>IF(D18&lt;&gt;"",VLOOKUP(D18,基础设置!$D:$G,3,0),"")</f>
        <v/>
      </c>
      <c r="G18" s="13" t="str">
        <f>IF(D18&lt;&gt;"",VLOOKUP(D18,基础设置!$D:$G,4,0),"")</f>
        <v/>
      </c>
      <c r="H18" s="17"/>
      <c r="I18" s="24"/>
      <c r="J18" s="13">
        <f t="shared" si="0"/>
        <v>0</v>
      </c>
      <c r="K18" s="17"/>
      <c r="L18" s="25"/>
      <c r="M18" s="13">
        <f t="shared" si="1"/>
        <v>0</v>
      </c>
      <c r="N18" s="26"/>
    </row>
    <row r="19" customHeight="1" spans="1:14">
      <c r="A19" s="15"/>
      <c r="B19" s="16"/>
      <c r="C19" s="13" t="str">
        <f>IF(B19&lt;&gt;"",VLOOKUP(B19,基础设置!$A:$B,2,0),"")</f>
        <v/>
      </c>
      <c r="D19" s="17"/>
      <c r="E19" s="13" t="str">
        <f>IF(D19&lt;&gt;"",VLOOKUP(D19,基础设置!$D:$G,2,0),"")</f>
        <v/>
      </c>
      <c r="F19" s="13" t="str">
        <f>IF(D19&lt;&gt;"",VLOOKUP(D19,基础设置!$D:$G,3,0),"")</f>
        <v/>
      </c>
      <c r="G19" s="13" t="str">
        <f>IF(D19&lt;&gt;"",VLOOKUP(D19,基础设置!$D:$G,4,0),"")</f>
        <v/>
      </c>
      <c r="H19" s="17"/>
      <c r="I19" s="24"/>
      <c r="J19" s="13">
        <f t="shared" si="0"/>
        <v>0</v>
      </c>
      <c r="K19" s="17"/>
      <c r="L19" s="25"/>
      <c r="M19" s="13">
        <f t="shared" si="1"/>
        <v>0</v>
      </c>
      <c r="N19" s="26"/>
    </row>
    <row r="20" customHeight="1" spans="1:14">
      <c r="A20" s="15"/>
      <c r="B20" s="16"/>
      <c r="C20" s="13" t="str">
        <f>IF(B20&lt;&gt;"",VLOOKUP(B20,基础设置!$A:$B,2,0),"")</f>
        <v/>
      </c>
      <c r="D20" s="17"/>
      <c r="E20" s="13" t="str">
        <f>IF(D20&lt;&gt;"",VLOOKUP(D20,基础设置!$D:$G,2,0),"")</f>
        <v/>
      </c>
      <c r="F20" s="13" t="str">
        <f>IF(D20&lt;&gt;"",VLOOKUP(D20,基础设置!$D:$G,3,0),"")</f>
        <v/>
      </c>
      <c r="G20" s="13" t="str">
        <f>IF(D20&lt;&gt;"",VLOOKUP(D20,基础设置!$D:$G,4,0),"")</f>
        <v/>
      </c>
      <c r="H20" s="17"/>
      <c r="I20" s="24"/>
      <c r="J20" s="13">
        <f t="shared" si="0"/>
        <v>0</v>
      </c>
      <c r="K20" s="17"/>
      <c r="L20" s="25"/>
      <c r="M20" s="13">
        <f t="shared" si="1"/>
        <v>0</v>
      </c>
      <c r="N20" s="26"/>
    </row>
    <row r="21" customHeight="1" spans="1:14">
      <c r="A21" s="15"/>
      <c r="B21" s="16"/>
      <c r="C21" s="13" t="str">
        <f>IF(B21&lt;&gt;"",VLOOKUP(B21,基础设置!$A:$B,2,0),"")</f>
        <v/>
      </c>
      <c r="D21" s="17"/>
      <c r="E21" s="13" t="str">
        <f>IF(D21&lt;&gt;"",VLOOKUP(D21,基础设置!$D:$G,2,0),"")</f>
        <v/>
      </c>
      <c r="F21" s="13" t="str">
        <f>IF(D21&lt;&gt;"",VLOOKUP(D21,基础设置!$D:$G,3,0),"")</f>
        <v/>
      </c>
      <c r="G21" s="13" t="str">
        <f>IF(D21&lt;&gt;"",VLOOKUP(D21,基础设置!$D:$G,4,0),"")</f>
        <v/>
      </c>
      <c r="H21" s="17"/>
      <c r="I21" s="24"/>
      <c r="J21" s="13">
        <f t="shared" si="0"/>
        <v>0</v>
      </c>
      <c r="K21" s="17"/>
      <c r="L21" s="25"/>
      <c r="M21" s="13">
        <f t="shared" si="1"/>
        <v>0</v>
      </c>
      <c r="N21" s="26"/>
    </row>
    <row r="22" customHeight="1" spans="1:14">
      <c r="A22" s="15"/>
      <c r="B22" s="16"/>
      <c r="C22" s="13" t="str">
        <f>IF(B22&lt;&gt;"",VLOOKUP(B22,基础设置!$A:$B,2,0),"")</f>
        <v/>
      </c>
      <c r="D22" s="17"/>
      <c r="E22" s="13" t="str">
        <f>IF(D22&lt;&gt;"",VLOOKUP(D22,基础设置!$D:$G,2,0),"")</f>
        <v/>
      </c>
      <c r="F22" s="13" t="str">
        <f>IF(D22&lt;&gt;"",VLOOKUP(D22,基础设置!$D:$G,3,0),"")</f>
        <v/>
      </c>
      <c r="G22" s="13" t="str">
        <f>IF(D22&lt;&gt;"",VLOOKUP(D22,基础设置!$D:$G,4,0),"")</f>
        <v/>
      </c>
      <c r="H22" s="17"/>
      <c r="I22" s="24"/>
      <c r="J22" s="13">
        <f t="shared" si="0"/>
        <v>0</v>
      </c>
      <c r="K22" s="17"/>
      <c r="L22" s="25"/>
      <c r="M22" s="13">
        <f t="shared" si="1"/>
        <v>0</v>
      </c>
      <c r="N22" s="26"/>
    </row>
    <row r="23" customHeight="1" spans="1:14">
      <c r="A23" s="15"/>
      <c r="B23" s="16"/>
      <c r="C23" s="13" t="str">
        <f>IF(B23&lt;&gt;"",VLOOKUP(B23,基础设置!$A:$B,2,0),"")</f>
        <v/>
      </c>
      <c r="D23" s="17"/>
      <c r="E23" s="13" t="str">
        <f>IF(D23&lt;&gt;"",VLOOKUP(D23,基础设置!$D:$G,2,0),"")</f>
        <v/>
      </c>
      <c r="F23" s="13" t="str">
        <f>IF(D23&lt;&gt;"",VLOOKUP(D23,基础设置!$D:$G,3,0),"")</f>
        <v/>
      </c>
      <c r="G23" s="13" t="str">
        <f>IF(D23&lt;&gt;"",VLOOKUP(D23,基础设置!$D:$G,4,0),"")</f>
        <v/>
      </c>
      <c r="H23" s="17"/>
      <c r="I23" s="24"/>
      <c r="J23" s="13">
        <f t="shared" si="0"/>
        <v>0</v>
      </c>
      <c r="K23" s="17"/>
      <c r="L23" s="25"/>
      <c r="M23" s="13">
        <f t="shared" si="1"/>
        <v>0</v>
      </c>
      <c r="N23" s="26"/>
    </row>
    <row r="24" customHeight="1" spans="1:14">
      <c r="A24" s="15"/>
      <c r="B24" s="16"/>
      <c r="C24" s="13" t="str">
        <f>IF(B24&lt;&gt;"",VLOOKUP(B24,基础设置!$A:$B,2,0),"")</f>
        <v/>
      </c>
      <c r="D24" s="17"/>
      <c r="E24" s="13" t="str">
        <f>IF(D24&lt;&gt;"",VLOOKUP(D24,基础设置!$D:$G,2,0),"")</f>
        <v/>
      </c>
      <c r="F24" s="13" t="str">
        <f>IF(D24&lt;&gt;"",VLOOKUP(D24,基础设置!$D:$G,3,0),"")</f>
        <v/>
      </c>
      <c r="G24" s="13" t="str">
        <f>IF(D24&lt;&gt;"",VLOOKUP(D24,基础设置!$D:$G,4,0),"")</f>
        <v/>
      </c>
      <c r="H24" s="17"/>
      <c r="I24" s="24"/>
      <c r="J24" s="13">
        <f t="shared" si="0"/>
        <v>0</v>
      </c>
      <c r="K24" s="17"/>
      <c r="L24" s="25"/>
      <c r="M24" s="13">
        <f t="shared" si="1"/>
        <v>0</v>
      </c>
      <c r="N24" s="26"/>
    </row>
    <row r="25" customHeight="1" spans="1:14">
      <c r="A25" s="15"/>
      <c r="B25" s="16"/>
      <c r="C25" s="13" t="str">
        <f>IF(B25&lt;&gt;"",VLOOKUP(B25,基础设置!$A:$B,2,0),"")</f>
        <v/>
      </c>
      <c r="D25" s="17"/>
      <c r="E25" s="13" t="str">
        <f>IF(D25&lt;&gt;"",VLOOKUP(D25,基础设置!$D:$G,2,0),"")</f>
        <v/>
      </c>
      <c r="F25" s="13" t="str">
        <f>IF(D25&lt;&gt;"",VLOOKUP(D25,基础设置!$D:$G,3,0),"")</f>
        <v/>
      </c>
      <c r="G25" s="13" t="str">
        <f>IF(D25&lt;&gt;"",VLOOKUP(D25,基础设置!$D:$G,4,0),"")</f>
        <v/>
      </c>
      <c r="H25" s="17"/>
      <c r="I25" s="24"/>
      <c r="J25" s="13">
        <f t="shared" si="0"/>
        <v>0</v>
      </c>
      <c r="K25" s="17"/>
      <c r="L25" s="25"/>
      <c r="M25" s="13">
        <f t="shared" si="1"/>
        <v>0</v>
      </c>
      <c r="N25" s="26"/>
    </row>
    <row r="26" customHeight="1" spans="1:14">
      <c r="A26" s="15"/>
      <c r="B26" s="16"/>
      <c r="C26" s="13" t="str">
        <f>IF(B26&lt;&gt;"",VLOOKUP(B26,基础设置!$A:$B,2,0),"")</f>
        <v/>
      </c>
      <c r="D26" s="17"/>
      <c r="E26" s="13" t="str">
        <f>IF(D26&lt;&gt;"",VLOOKUP(D26,基础设置!$D:$G,2,0),"")</f>
        <v/>
      </c>
      <c r="F26" s="13" t="str">
        <f>IF(D26&lt;&gt;"",VLOOKUP(D26,基础设置!$D:$G,3,0),"")</f>
        <v/>
      </c>
      <c r="G26" s="13" t="str">
        <f>IF(D26&lt;&gt;"",VLOOKUP(D26,基础设置!$D:$G,4,0),"")</f>
        <v/>
      </c>
      <c r="H26" s="17"/>
      <c r="I26" s="24"/>
      <c r="J26" s="13">
        <f t="shared" si="0"/>
        <v>0</v>
      </c>
      <c r="K26" s="17"/>
      <c r="L26" s="25"/>
      <c r="M26" s="13">
        <f t="shared" si="1"/>
        <v>0</v>
      </c>
      <c r="N26" s="26"/>
    </row>
    <row r="27" customHeight="1" spans="1:14">
      <c r="A27" s="15"/>
      <c r="B27" s="16"/>
      <c r="C27" s="13" t="str">
        <f>IF(B27&lt;&gt;"",VLOOKUP(B27,基础设置!$A:$B,2,0),"")</f>
        <v/>
      </c>
      <c r="D27" s="17"/>
      <c r="E27" s="13" t="str">
        <f>IF(D27&lt;&gt;"",VLOOKUP(D27,基础设置!$D:$G,2,0),"")</f>
        <v/>
      </c>
      <c r="F27" s="13" t="str">
        <f>IF(D27&lt;&gt;"",VLOOKUP(D27,基础设置!$D:$G,3,0),"")</f>
        <v/>
      </c>
      <c r="G27" s="13" t="str">
        <f>IF(D27&lt;&gt;"",VLOOKUP(D27,基础设置!$D:$G,4,0),"")</f>
        <v/>
      </c>
      <c r="H27" s="17"/>
      <c r="I27" s="24"/>
      <c r="J27" s="13">
        <f t="shared" si="0"/>
        <v>0</v>
      </c>
      <c r="K27" s="17"/>
      <c r="L27" s="25"/>
      <c r="M27" s="13">
        <f t="shared" si="1"/>
        <v>0</v>
      </c>
      <c r="N27" s="26"/>
    </row>
    <row r="28" customHeight="1" spans="1:14">
      <c r="A28" s="15"/>
      <c r="B28" s="16"/>
      <c r="C28" s="13" t="str">
        <f>IF(B28&lt;&gt;"",VLOOKUP(B28,基础设置!$A:$B,2,0),"")</f>
        <v/>
      </c>
      <c r="D28" s="17"/>
      <c r="E28" s="13" t="str">
        <f>IF(D28&lt;&gt;"",VLOOKUP(D28,基础设置!$D:$G,2,0),"")</f>
        <v/>
      </c>
      <c r="F28" s="13" t="str">
        <f>IF(D28&lt;&gt;"",VLOOKUP(D28,基础设置!$D:$G,3,0),"")</f>
        <v/>
      </c>
      <c r="G28" s="13" t="str">
        <f>IF(D28&lt;&gt;"",VLOOKUP(D28,基础设置!$D:$G,4,0),"")</f>
        <v/>
      </c>
      <c r="H28" s="17"/>
      <c r="I28" s="24"/>
      <c r="J28" s="13">
        <f t="shared" si="0"/>
        <v>0</v>
      </c>
      <c r="K28" s="17"/>
      <c r="L28" s="25"/>
      <c r="M28" s="13">
        <f t="shared" si="1"/>
        <v>0</v>
      </c>
      <c r="N28" s="26"/>
    </row>
    <row r="29" customHeight="1" spans="1:14">
      <c r="A29" s="15"/>
      <c r="B29" s="16"/>
      <c r="C29" s="13" t="str">
        <f>IF(B29&lt;&gt;"",VLOOKUP(B29,基础设置!$A:$B,2,0),"")</f>
        <v/>
      </c>
      <c r="D29" s="17"/>
      <c r="E29" s="13" t="str">
        <f>IF(D29&lt;&gt;"",VLOOKUP(D29,基础设置!$D:$G,2,0),"")</f>
        <v/>
      </c>
      <c r="F29" s="13" t="str">
        <f>IF(D29&lt;&gt;"",VLOOKUP(D29,基础设置!$D:$G,3,0),"")</f>
        <v/>
      </c>
      <c r="G29" s="13" t="str">
        <f>IF(D29&lt;&gt;"",VLOOKUP(D29,基础设置!$D:$G,4,0),"")</f>
        <v/>
      </c>
      <c r="H29" s="17"/>
      <c r="I29" s="24"/>
      <c r="J29" s="13">
        <f t="shared" si="0"/>
        <v>0</v>
      </c>
      <c r="K29" s="17"/>
      <c r="L29" s="25"/>
      <c r="M29" s="13">
        <f t="shared" si="1"/>
        <v>0</v>
      </c>
      <c r="N29" s="26"/>
    </row>
    <row r="30" customHeight="1" spans="1:14">
      <c r="A30" s="15"/>
      <c r="B30" s="16"/>
      <c r="C30" s="13" t="str">
        <f>IF(B30&lt;&gt;"",VLOOKUP(B30,基础设置!$A:$B,2,0),"")</f>
        <v/>
      </c>
      <c r="D30" s="17"/>
      <c r="E30" s="13" t="str">
        <f>IF(D30&lt;&gt;"",VLOOKUP(D30,基础设置!$D:$G,2,0),"")</f>
        <v/>
      </c>
      <c r="F30" s="13" t="str">
        <f>IF(D30&lt;&gt;"",VLOOKUP(D30,基础设置!$D:$G,3,0),"")</f>
        <v/>
      </c>
      <c r="G30" s="13" t="str">
        <f>IF(D30&lt;&gt;"",VLOOKUP(D30,基础设置!$D:$G,4,0),"")</f>
        <v/>
      </c>
      <c r="H30" s="17"/>
      <c r="I30" s="24"/>
      <c r="J30" s="13">
        <f t="shared" si="0"/>
        <v>0</v>
      </c>
      <c r="K30" s="17"/>
      <c r="L30" s="25"/>
      <c r="M30" s="13">
        <f t="shared" si="1"/>
        <v>0</v>
      </c>
      <c r="N30" s="26"/>
    </row>
    <row r="31" customHeight="1" spans="1:14">
      <c r="A31" s="15"/>
      <c r="B31" s="16"/>
      <c r="C31" s="13" t="str">
        <f>IF(B31&lt;&gt;"",VLOOKUP(B31,基础设置!$A:$B,2,0),"")</f>
        <v/>
      </c>
      <c r="D31" s="17"/>
      <c r="E31" s="13" t="str">
        <f>IF(D31&lt;&gt;"",VLOOKUP(D31,基础设置!$D:$G,2,0),"")</f>
        <v/>
      </c>
      <c r="F31" s="13" t="str">
        <f>IF(D31&lt;&gt;"",VLOOKUP(D31,基础设置!$D:$G,3,0),"")</f>
        <v/>
      </c>
      <c r="G31" s="13" t="str">
        <f>IF(D31&lt;&gt;"",VLOOKUP(D31,基础设置!$D:$G,4,0),"")</f>
        <v/>
      </c>
      <c r="H31" s="17"/>
      <c r="I31" s="24"/>
      <c r="J31" s="13">
        <f t="shared" si="0"/>
        <v>0</v>
      </c>
      <c r="K31" s="17"/>
      <c r="L31" s="25"/>
      <c r="M31" s="13">
        <f t="shared" si="1"/>
        <v>0</v>
      </c>
      <c r="N31" s="26"/>
    </row>
    <row r="32" customHeight="1" spans="1:14">
      <c r="A32" s="15"/>
      <c r="B32" s="16"/>
      <c r="C32" s="13" t="str">
        <f>IF(B32&lt;&gt;"",VLOOKUP(B32,基础设置!$A:$B,2,0),"")</f>
        <v/>
      </c>
      <c r="D32" s="17"/>
      <c r="E32" s="13" t="str">
        <f>IF(D32&lt;&gt;"",VLOOKUP(D32,基础设置!$D:$G,2,0),"")</f>
        <v/>
      </c>
      <c r="F32" s="13" t="str">
        <f>IF(D32&lt;&gt;"",VLOOKUP(D32,基础设置!$D:$G,3,0),"")</f>
        <v/>
      </c>
      <c r="G32" s="13" t="str">
        <f>IF(D32&lt;&gt;"",VLOOKUP(D32,基础设置!$D:$G,4,0),"")</f>
        <v/>
      </c>
      <c r="H32" s="17"/>
      <c r="I32" s="24"/>
      <c r="J32" s="13">
        <f t="shared" si="0"/>
        <v>0</v>
      </c>
      <c r="K32" s="17"/>
      <c r="L32" s="25"/>
      <c r="M32" s="13">
        <f t="shared" si="1"/>
        <v>0</v>
      </c>
      <c r="N32" s="26"/>
    </row>
    <row r="33" customHeight="1" spans="1:14">
      <c r="A33" s="15"/>
      <c r="B33" s="16"/>
      <c r="C33" s="13" t="str">
        <f>IF(B33&lt;&gt;"",VLOOKUP(B33,基础设置!$A:$B,2,0),"")</f>
        <v/>
      </c>
      <c r="D33" s="17"/>
      <c r="E33" s="13" t="str">
        <f>IF(D33&lt;&gt;"",VLOOKUP(D33,基础设置!$D:$G,2,0),"")</f>
        <v/>
      </c>
      <c r="F33" s="13" t="str">
        <f>IF(D33&lt;&gt;"",VLOOKUP(D33,基础设置!$D:$G,3,0),"")</f>
        <v/>
      </c>
      <c r="G33" s="13" t="str">
        <f>IF(D33&lt;&gt;"",VLOOKUP(D33,基础设置!$D:$G,4,0),"")</f>
        <v/>
      </c>
      <c r="H33" s="17"/>
      <c r="I33" s="24"/>
      <c r="J33" s="13">
        <f t="shared" si="0"/>
        <v>0</v>
      </c>
      <c r="K33" s="17"/>
      <c r="L33" s="25"/>
      <c r="M33" s="13">
        <f t="shared" si="1"/>
        <v>0</v>
      </c>
      <c r="N33" s="26"/>
    </row>
    <row r="34" customHeight="1" spans="1:14">
      <c r="A34" s="15"/>
      <c r="B34" s="16"/>
      <c r="C34" s="13" t="str">
        <f>IF(B34&lt;&gt;"",VLOOKUP(B34,基础设置!$A:$B,2,0),"")</f>
        <v/>
      </c>
      <c r="D34" s="17"/>
      <c r="E34" s="13" t="str">
        <f>IF(D34&lt;&gt;"",VLOOKUP(D34,基础设置!$D:$G,2,0),"")</f>
        <v/>
      </c>
      <c r="F34" s="13" t="str">
        <f>IF(D34&lt;&gt;"",VLOOKUP(D34,基础设置!$D:$G,3,0),"")</f>
        <v/>
      </c>
      <c r="G34" s="13" t="str">
        <f>IF(D34&lt;&gt;"",VLOOKUP(D34,基础设置!$D:$G,4,0),"")</f>
        <v/>
      </c>
      <c r="H34" s="17"/>
      <c r="I34" s="24"/>
      <c r="J34" s="13">
        <f t="shared" si="0"/>
        <v>0</v>
      </c>
      <c r="K34" s="17"/>
      <c r="L34" s="25"/>
      <c r="M34" s="13">
        <f t="shared" si="1"/>
        <v>0</v>
      </c>
      <c r="N34" s="26"/>
    </row>
    <row r="35" customHeight="1" spans="1:14">
      <c r="A35" s="15"/>
      <c r="B35" s="16"/>
      <c r="C35" s="13" t="str">
        <f>IF(B35&lt;&gt;"",VLOOKUP(B35,基础设置!$A:$B,2,0),"")</f>
        <v/>
      </c>
      <c r="D35" s="17"/>
      <c r="E35" s="13" t="str">
        <f>IF(D35&lt;&gt;"",VLOOKUP(D35,基础设置!$D:$G,2,0),"")</f>
        <v/>
      </c>
      <c r="F35" s="13" t="str">
        <f>IF(D35&lt;&gt;"",VLOOKUP(D35,基础设置!$D:$G,3,0),"")</f>
        <v/>
      </c>
      <c r="G35" s="13" t="str">
        <f>IF(D35&lt;&gt;"",VLOOKUP(D35,基础设置!$D:$G,4,0),"")</f>
        <v/>
      </c>
      <c r="H35" s="17"/>
      <c r="I35" s="24"/>
      <c r="J35" s="13">
        <f t="shared" si="0"/>
        <v>0</v>
      </c>
      <c r="K35" s="17"/>
      <c r="L35" s="25"/>
      <c r="M35" s="13">
        <f t="shared" si="1"/>
        <v>0</v>
      </c>
      <c r="N35" s="26"/>
    </row>
    <row r="36" customHeight="1" spans="1:14">
      <c r="A36" s="15"/>
      <c r="B36" s="16"/>
      <c r="C36" s="13" t="str">
        <f>IF(B36&lt;&gt;"",VLOOKUP(B36,基础设置!$A:$B,2,0),"")</f>
        <v/>
      </c>
      <c r="D36" s="17"/>
      <c r="E36" s="13" t="str">
        <f>IF(D36&lt;&gt;"",VLOOKUP(D36,基础设置!$D:$G,2,0),"")</f>
        <v/>
      </c>
      <c r="F36" s="13" t="str">
        <f>IF(D36&lt;&gt;"",VLOOKUP(D36,基础设置!$D:$G,3,0),"")</f>
        <v/>
      </c>
      <c r="G36" s="13" t="str">
        <f>IF(D36&lt;&gt;"",VLOOKUP(D36,基础设置!$D:$G,4,0),"")</f>
        <v/>
      </c>
      <c r="H36" s="17"/>
      <c r="I36" s="24"/>
      <c r="J36" s="13">
        <f t="shared" si="0"/>
        <v>0</v>
      </c>
      <c r="K36" s="17"/>
      <c r="L36" s="25"/>
      <c r="M36" s="13">
        <f t="shared" si="1"/>
        <v>0</v>
      </c>
      <c r="N36" s="26"/>
    </row>
    <row r="37" customHeight="1" spans="1:14">
      <c r="A37" s="15"/>
      <c r="B37" s="16"/>
      <c r="C37" s="13" t="str">
        <f>IF(B37&lt;&gt;"",VLOOKUP(B37,基础设置!$A:$B,2,0),"")</f>
        <v/>
      </c>
      <c r="D37" s="17"/>
      <c r="E37" s="13" t="str">
        <f>IF(D37&lt;&gt;"",VLOOKUP(D37,基础设置!$D:$G,2,0),"")</f>
        <v/>
      </c>
      <c r="F37" s="13" t="str">
        <f>IF(D37&lt;&gt;"",VLOOKUP(D37,基础设置!$D:$G,3,0),"")</f>
        <v/>
      </c>
      <c r="G37" s="13" t="str">
        <f>IF(D37&lt;&gt;"",VLOOKUP(D37,基础设置!$D:$G,4,0),"")</f>
        <v/>
      </c>
      <c r="H37" s="17"/>
      <c r="I37" s="24"/>
      <c r="J37" s="13">
        <f t="shared" si="0"/>
        <v>0</v>
      </c>
      <c r="K37" s="17"/>
      <c r="L37" s="25"/>
      <c r="M37" s="13">
        <f t="shared" si="1"/>
        <v>0</v>
      </c>
      <c r="N37" s="26"/>
    </row>
    <row r="38" customHeight="1" spans="1:14">
      <c r="A38" s="15"/>
      <c r="B38" s="16"/>
      <c r="C38" s="13" t="str">
        <f>IF(B38&lt;&gt;"",VLOOKUP(B38,基础设置!$A:$B,2,0),"")</f>
        <v/>
      </c>
      <c r="D38" s="17"/>
      <c r="E38" s="13" t="str">
        <f>IF(D38&lt;&gt;"",VLOOKUP(D38,基础设置!$D:$G,2,0),"")</f>
        <v/>
      </c>
      <c r="F38" s="13" t="str">
        <f>IF(D38&lt;&gt;"",VLOOKUP(D38,基础设置!$D:$G,3,0),"")</f>
        <v/>
      </c>
      <c r="G38" s="13" t="str">
        <f>IF(D38&lt;&gt;"",VLOOKUP(D38,基础设置!$D:$G,4,0),"")</f>
        <v/>
      </c>
      <c r="H38" s="17"/>
      <c r="I38" s="24"/>
      <c r="J38" s="13">
        <f t="shared" si="0"/>
        <v>0</v>
      </c>
      <c r="K38" s="17"/>
      <c r="L38" s="25"/>
      <c r="M38" s="13">
        <f t="shared" si="1"/>
        <v>0</v>
      </c>
      <c r="N38" s="26"/>
    </row>
    <row r="39" customHeight="1" spans="1:14">
      <c r="A39" s="15"/>
      <c r="B39" s="16"/>
      <c r="C39" s="13" t="str">
        <f>IF(B39&lt;&gt;"",VLOOKUP(B39,基础设置!$A:$B,2,0),"")</f>
        <v/>
      </c>
      <c r="D39" s="17"/>
      <c r="E39" s="13" t="str">
        <f>IF(D39&lt;&gt;"",VLOOKUP(D39,基础设置!$D:$G,2,0),"")</f>
        <v/>
      </c>
      <c r="F39" s="13" t="str">
        <f>IF(D39&lt;&gt;"",VLOOKUP(D39,基础设置!$D:$G,3,0),"")</f>
        <v/>
      </c>
      <c r="G39" s="13" t="str">
        <f>IF(D39&lt;&gt;"",VLOOKUP(D39,基础设置!$D:$G,4,0),"")</f>
        <v/>
      </c>
      <c r="H39" s="17"/>
      <c r="I39" s="24"/>
      <c r="J39" s="13">
        <f t="shared" si="0"/>
        <v>0</v>
      </c>
      <c r="K39" s="17"/>
      <c r="L39" s="25"/>
      <c r="M39" s="13">
        <f t="shared" si="1"/>
        <v>0</v>
      </c>
      <c r="N39" s="26"/>
    </row>
    <row r="40" customHeight="1" spans="1:14">
      <c r="A40" s="15"/>
      <c r="B40" s="16"/>
      <c r="C40" s="13" t="str">
        <f>IF(B40&lt;&gt;"",VLOOKUP(B40,基础设置!$A:$B,2,0),"")</f>
        <v/>
      </c>
      <c r="D40" s="17"/>
      <c r="E40" s="13" t="str">
        <f>IF(D40&lt;&gt;"",VLOOKUP(D40,基础设置!$D:$G,2,0),"")</f>
        <v/>
      </c>
      <c r="F40" s="13" t="str">
        <f>IF(D40&lt;&gt;"",VLOOKUP(D40,基础设置!$D:$G,3,0),"")</f>
        <v/>
      </c>
      <c r="G40" s="13" t="str">
        <f>IF(D40&lt;&gt;"",VLOOKUP(D40,基础设置!$D:$G,4,0),"")</f>
        <v/>
      </c>
      <c r="H40" s="17"/>
      <c r="I40" s="24"/>
      <c r="J40" s="13">
        <f t="shared" si="0"/>
        <v>0</v>
      </c>
      <c r="K40" s="17"/>
      <c r="L40" s="25"/>
      <c r="M40" s="13">
        <f t="shared" si="1"/>
        <v>0</v>
      </c>
      <c r="N40" s="26"/>
    </row>
    <row r="41" customHeight="1" spans="1:14">
      <c r="A41" s="15"/>
      <c r="B41" s="16"/>
      <c r="C41" s="13" t="str">
        <f>IF(B41&lt;&gt;"",VLOOKUP(B41,基础设置!$A:$B,2,0),"")</f>
        <v/>
      </c>
      <c r="D41" s="17"/>
      <c r="E41" s="13" t="str">
        <f>IF(D41&lt;&gt;"",VLOOKUP(D41,基础设置!$D:$G,2,0),"")</f>
        <v/>
      </c>
      <c r="F41" s="13" t="str">
        <f>IF(D41&lt;&gt;"",VLOOKUP(D41,基础设置!$D:$G,3,0),"")</f>
        <v/>
      </c>
      <c r="G41" s="13" t="str">
        <f>IF(D41&lt;&gt;"",VLOOKUP(D41,基础设置!$D:$G,4,0),"")</f>
        <v/>
      </c>
      <c r="H41" s="17"/>
      <c r="I41" s="24"/>
      <c r="J41" s="13">
        <f t="shared" si="0"/>
        <v>0</v>
      </c>
      <c r="K41" s="17"/>
      <c r="L41" s="25"/>
      <c r="M41" s="13">
        <f t="shared" si="1"/>
        <v>0</v>
      </c>
      <c r="N41" s="26"/>
    </row>
    <row r="42" customHeight="1" spans="1:14">
      <c r="A42" s="15"/>
      <c r="B42" s="16"/>
      <c r="C42" s="13" t="str">
        <f>IF(B42&lt;&gt;"",VLOOKUP(B42,基础设置!$A:$B,2,0),"")</f>
        <v/>
      </c>
      <c r="D42" s="17"/>
      <c r="E42" s="13" t="str">
        <f>IF(D42&lt;&gt;"",VLOOKUP(D42,基础设置!$D:$G,2,0),"")</f>
        <v/>
      </c>
      <c r="F42" s="13" t="str">
        <f>IF(D42&lt;&gt;"",VLOOKUP(D42,基础设置!$D:$G,3,0),"")</f>
        <v/>
      </c>
      <c r="G42" s="13" t="str">
        <f>IF(D42&lt;&gt;"",VLOOKUP(D42,基础设置!$D:$G,4,0),"")</f>
        <v/>
      </c>
      <c r="H42" s="17"/>
      <c r="I42" s="24"/>
      <c r="J42" s="13">
        <f t="shared" si="0"/>
        <v>0</v>
      </c>
      <c r="K42" s="17"/>
      <c r="L42" s="25"/>
      <c r="M42" s="13">
        <f t="shared" si="1"/>
        <v>0</v>
      </c>
      <c r="N42" s="26"/>
    </row>
    <row r="43" customHeight="1" spans="1:14">
      <c r="A43" s="15"/>
      <c r="B43" s="16"/>
      <c r="C43" s="13" t="str">
        <f>IF(B43&lt;&gt;"",VLOOKUP(B43,基础设置!$A:$B,2,0),"")</f>
        <v/>
      </c>
      <c r="D43" s="17"/>
      <c r="E43" s="13" t="str">
        <f>IF(D43&lt;&gt;"",VLOOKUP(D43,基础设置!$D:$G,2,0),"")</f>
        <v/>
      </c>
      <c r="F43" s="13" t="str">
        <f>IF(D43&lt;&gt;"",VLOOKUP(D43,基础设置!$D:$G,3,0),"")</f>
        <v/>
      </c>
      <c r="G43" s="13" t="str">
        <f>IF(D43&lt;&gt;"",VLOOKUP(D43,基础设置!$D:$G,4,0),"")</f>
        <v/>
      </c>
      <c r="H43" s="17"/>
      <c r="I43" s="24"/>
      <c r="J43" s="13">
        <f t="shared" si="0"/>
        <v>0</v>
      </c>
      <c r="K43" s="17"/>
      <c r="L43" s="25"/>
      <c r="M43" s="13">
        <f t="shared" si="1"/>
        <v>0</v>
      </c>
      <c r="N43" s="26"/>
    </row>
    <row r="44" customHeight="1" spans="1:14">
      <c r="A44" s="15"/>
      <c r="B44" s="16"/>
      <c r="C44" s="13" t="str">
        <f>IF(B44&lt;&gt;"",VLOOKUP(B44,基础设置!$A:$B,2,0),"")</f>
        <v/>
      </c>
      <c r="D44" s="17"/>
      <c r="E44" s="13" t="str">
        <f>IF(D44&lt;&gt;"",VLOOKUP(D44,基础设置!$D:$G,2,0),"")</f>
        <v/>
      </c>
      <c r="F44" s="13" t="str">
        <f>IF(D44&lt;&gt;"",VLOOKUP(D44,基础设置!$D:$G,3,0),"")</f>
        <v/>
      </c>
      <c r="G44" s="13" t="str">
        <f>IF(D44&lt;&gt;"",VLOOKUP(D44,基础设置!$D:$G,4,0),"")</f>
        <v/>
      </c>
      <c r="H44" s="17"/>
      <c r="I44" s="24"/>
      <c r="J44" s="13">
        <f t="shared" si="0"/>
        <v>0</v>
      </c>
      <c r="K44" s="17"/>
      <c r="L44" s="25"/>
      <c r="M44" s="13">
        <f t="shared" si="1"/>
        <v>0</v>
      </c>
      <c r="N44" s="26"/>
    </row>
    <row r="45" customHeight="1" spans="1:14">
      <c r="A45" s="15"/>
      <c r="B45" s="16"/>
      <c r="C45" s="13" t="str">
        <f>IF(B45&lt;&gt;"",VLOOKUP(B45,基础设置!$A:$B,2,0),"")</f>
        <v/>
      </c>
      <c r="D45" s="17"/>
      <c r="E45" s="13" t="str">
        <f>IF(D45&lt;&gt;"",VLOOKUP(D45,基础设置!$D:$G,2,0),"")</f>
        <v/>
      </c>
      <c r="F45" s="13" t="str">
        <f>IF(D45&lt;&gt;"",VLOOKUP(D45,基础设置!$D:$G,3,0),"")</f>
        <v/>
      </c>
      <c r="G45" s="13" t="str">
        <f>IF(D45&lt;&gt;"",VLOOKUP(D45,基础设置!$D:$G,4,0),"")</f>
        <v/>
      </c>
      <c r="H45" s="17"/>
      <c r="I45" s="24"/>
      <c r="J45" s="13">
        <f t="shared" si="0"/>
        <v>0</v>
      </c>
      <c r="K45" s="17"/>
      <c r="L45" s="25"/>
      <c r="M45" s="13">
        <f t="shared" si="1"/>
        <v>0</v>
      </c>
      <c r="N45" s="26"/>
    </row>
    <row r="46" customHeight="1" spans="1:14">
      <c r="A46" s="15"/>
      <c r="B46" s="16"/>
      <c r="C46" s="13" t="str">
        <f>IF(B46&lt;&gt;"",VLOOKUP(B46,基础设置!$A:$B,2,0),"")</f>
        <v/>
      </c>
      <c r="D46" s="17"/>
      <c r="E46" s="13" t="str">
        <f>IF(D46&lt;&gt;"",VLOOKUP(D46,基础设置!$D:$G,2,0),"")</f>
        <v/>
      </c>
      <c r="F46" s="13" t="str">
        <f>IF(D46&lt;&gt;"",VLOOKUP(D46,基础设置!$D:$G,3,0),"")</f>
        <v/>
      </c>
      <c r="G46" s="13" t="str">
        <f>IF(D46&lt;&gt;"",VLOOKUP(D46,基础设置!$D:$G,4,0),"")</f>
        <v/>
      </c>
      <c r="H46" s="17"/>
      <c r="I46" s="24"/>
      <c r="J46" s="13">
        <f t="shared" si="0"/>
        <v>0</v>
      </c>
      <c r="K46" s="17"/>
      <c r="L46" s="25"/>
      <c r="M46" s="13">
        <f t="shared" si="1"/>
        <v>0</v>
      </c>
      <c r="N46" s="26"/>
    </row>
    <row r="47" customHeight="1" spans="1:14">
      <c r="A47" s="15"/>
      <c r="B47" s="16"/>
      <c r="C47" s="13" t="str">
        <f>IF(B47&lt;&gt;"",VLOOKUP(B47,基础设置!$A:$B,2,0),"")</f>
        <v/>
      </c>
      <c r="D47" s="17"/>
      <c r="E47" s="13" t="str">
        <f>IF(D47&lt;&gt;"",VLOOKUP(D47,基础设置!$D:$G,2,0),"")</f>
        <v/>
      </c>
      <c r="F47" s="13" t="str">
        <f>IF(D47&lt;&gt;"",VLOOKUP(D47,基础设置!$D:$G,3,0),"")</f>
        <v/>
      </c>
      <c r="G47" s="13" t="str">
        <f>IF(D47&lt;&gt;"",VLOOKUP(D47,基础设置!$D:$G,4,0),"")</f>
        <v/>
      </c>
      <c r="H47" s="17"/>
      <c r="I47" s="24"/>
      <c r="J47" s="13">
        <f t="shared" si="0"/>
        <v>0</v>
      </c>
      <c r="K47" s="17"/>
      <c r="L47" s="25"/>
      <c r="M47" s="13">
        <f t="shared" si="1"/>
        <v>0</v>
      </c>
      <c r="N47" s="26"/>
    </row>
  </sheetData>
  <sheetProtection formatCells="0"/>
  <dataValidations count="2">
    <dataValidation type="list" allowBlank="1" showInputMessage="1" showErrorMessage="1" sqref="B2:B47">
      <formula1>基础设置!$A$2:$A$100</formula1>
    </dataValidation>
    <dataValidation type="list" allowBlank="1" showInputMessage="1" showErrorMessage="1" sqref="D2:D47">
      <formula1>基础设置!$D$2:$D$100</formula1>
    </dataValidation>
  </dataValidations>
  <printOptions horizontalCentered="1"/>
  <pageMargins left="0.393055555555556" right="0.393055555555556" top="0.865972222222222" bottom="0.984027777777778" header="0.511805555555556" footer="0.511805555555556"/>
  <pageSetup paperSize="9" scale="59" orientation="landscape" blackAndWhite="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使用说明</vt:lpstr>
      <vt:lpstr>首页</vt:lpstr>
      <vt:lpstr>基础设置</vt:lpstr>
      <vt:lpstr>销售员提成汇总表</vt:lpstr>
      <vt:lpstr>销售员工资汇总表</vt:lpstr>
      <vt:lpstr>销售明细录入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Administrator</cp:lastModifiedBy>
  <dcterms:created xsi:type="dcterms:W3CDTF">2017-12-06T03:09:00Z</dcterms:created>
  <dcterms:modified xsi:type="dcterms:W3CDTF">2017-12-25T06:00:09Z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