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使用说明" sheetId="1" r:id="rId1"/>
    <sheet name="分期付款表" sheetId="2" r:id="rId2"/>
  </sheets>
  <definedNames>
    <definedName name="Beg_Bal">'分期付款表'!$C$18:$C$377</definedName>
    <definedName name="Data">'分期付款表'!$A$18:$I$377</definedName>
    <definedName name="End_Bal">'分期付款表'!$I$18:$I$377</definedName>
    <definedName name="Extra_Pay">'分期付款表'!$E$18:$E$377</definedName>
    <definedName name="Full_Print">'分期付款表'!$A$1:$I$377</definedName>
    <definedName name="Header_Row">ROW('分期付款表'!$17:$17)</definedName>
    <definedName name="Int">'分期付款表'!$H$18:$H$377</definedName>
    <definedName name="Interest_Rate">'分期付款表'!$D$5</definedName>
    <definedName name="Last_Row">IF(Values_Entered,Header_Row+Number_of_Payments,Header_Row)</definedName>
    <definedName name="Loan_Amount">'分期付款表'!$D$4</definedName>
    <definedName name="Loan_Start">'分期付款表'!$D$7</definedName>
    <definedName name="Loan_Years">'分期付款表'!$D$6</definedName>
    <definedName name="Number_of_Payments">MATCH(0.01,End_Bal,-1)+1</definedName>
    <definedName name="Pay_Date">'分期付款表'!$B$18:$B$377</definedName>
    <definedName name="Pay_Num">'分期付款表'!$A$18:$A$377</definedName>
    <definedName name="Payment_Date">DATE(YEAR(Loan_Start),MONTH(Loan_Start)+Payment_Number,DAY(Loan_Start))</definedName>
    <definedName name="Princ">'分期付款表'!$G$18:$G$377</definedName>
    <definedName name="Print_Area_Reset">OFFSET(Full_Print,0,0,Last_Row)</definedName>
    <definedName name="_xlnm.Print_Titles" localSheetId="1">'分期付款表'!$17:$17</definedName>
    <definedName name="Sched_Pay">'分期付款表'!$D$18:$D$377</definedName>
    <definedName name="Scheduled_Extra_Payments">'分期付款表'!$D$8</definedName>
    <definedName name="Scheduled_Interest_Rate">'分期付款表'!$D$5</definedName>
    <definedName name="Scheduled_Monthly_Payment">'分期付款表'!$D$11</definedName>
    <definedName name="Total_Interest">'分期付款表'!$D$15</definedName>
    <definedName name="Total_Pay">'分期付款表'!$F$18:$F$377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<sst xmlns="http://schemas.openxmlformats.org/spreadsheetml/2006/main" count="29" uniqueCount="29">
  <si>
    <t>请输入数值</t>
  </si>
  <si>
    <t>说明</t>
  </si>
  <si>
    <t>月额外还款</t>
  </si>
  <si>
    <t>若月额外还款变动，请在下表输入。</t>
  </si>
  <si>
    <t>自动算出</t>
  </si>
  <si>
    <t>预计月还贷</t>
  </si>
  <si>
    <t>实际还款次数</t>
  </si>
  <si>
    <t>月额外还款总额</t>
  </si>
  <si>
    <t>利息总计</t>
  </si>
  <si>
    <t>编号</t>
  </si>
  <si>
    <t>付款日期</t>
  </si>
  <si>
    <t>期初余额</t>
  </si>
  <si>
    <t>预计月还款</t>
  </si>
  <si>
    <t>月还款总额</t>
  </si>
  <si>
    <t>本金</t>
  </si>
  <si>
    <t>利息</t>
  </si>
  <si>
    <t>期末余额</t>
  </si>
  <si>
    <t>预计还款次数</t>
  </si>
  <si>
    <r>
      <t>贷款计算器</t>
    </r>
    <r>
      <rPr>
        <sz val="20"/>
        <color indexed="23"/>
        <rFont val="微软雅黑"/>
        <family val="2"/>
      </rPr>
      <t>(可包含月额外还贷)</t>
    </r>
  </si>
  <si>
    <t>贷款期限(年)</t>
  </si>
  <si>
    <t>必须是介于1到30(年)之间的整数。</t>
  </si>
  <si>
    <t>贷款总额</t>
  </si>
  <si>
    <t>年息</t>
  </si>
  <si>
    <t>期待日期</t>
  </si>
  <si>
    <t>月额外还款</t>
  </si>
  <si>
    <t>使用说明：</t>
  </si>
  <si>
    <t>1.用户根据需要自行填充上方蓝色表格，包括贷款总额等5项数据，</t>
  </si>
  <si>
    <t>系统自动算出还款总额等数据；</t>
  </si>
  <si>
    <t>2.用户阅读此说明后，可根据需要自行删除此sheet页。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</si>
</sst>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_);\(&quot;$&quot;#,##0.00\)"/>
    <numFmt numFmtId="181" formatCode="_ &quot;¥&quot;* #,##0.00_ ;_ &quot;¥&quot;* \-#,##0.00_ ;_ &quot;¥&quot;* \-??_ ;_ @_ "/>
  </numFmts>
  <fonts count="48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24"/>
      <color indexed="8"/>
      <name val="微软雅黑"/>
      <family val="2"/>
    </font>
    <font>
      <sz val="20"/>
      <color indexed="23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0"/>
      <color indexed="23"/>
      <name val="微软雅黑"/>
      <family val="2"/>
    </font>
    <font>
      <b/>
      <sz val="10"/>
      <color indexed="9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微软雅黑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微软雅黑"/>
      <family val="2"/>
    </font>
    <font>
      <sz val="16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7" fontId="5" fillId="33" borderId="11" xfId="0" applyNumberFormat="1" applyFont="1" applyFill="1" applyBorder="1" applyAlignment="1" applyProtection="1">
      <alignment horizontal="right"/>
      <protection locked="0"/>
    </xf>
    <xf numFmtId="180" fontId="7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left"/>
    </xf>
    <xf numFmtId="10" fontId="5" fillId="33" borderId="11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0" fontId="5" fillId="33" borderId="11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4" fontId="5" fillId="33" borderId="11" xfId="0" applyNumberFormat="1" applyFont="1" applyFill="1" applyBorder="1" applyAlignment="1" applyProtection="1">
      <alignment horizontal="right"/>
      <protection locked="0"/>
    </xf>
    <xf numFmtId="14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78" fontId="5" fillId="0" borderId="0" xfId="42" applyFont="1" applyFill="1" applyBorder="1" applyAlignment="1">
      <alignment horizontal="right"/>
    </xf>
    <xf numFmtId="0" fontId="8" fillId="34" borderId="12" xfId="0" applyFont="1" applyFill="1" applyBorder="1" applyAlignment="1" applyProtection="1">
      <alignment horizontal="left" wrapText="1"/>
      <protection/>
    </xf>
    <xf numFmtId="0" fontId="8" fillId="34" borderId="12" xfId="0" applyFont="1" applyFill="1" applyBorder="1" applyAlignment="1" applyProtection="1">
      <alignment horizontal="left" wrapText="1" indent="2"/>
      <protection/>
    </xf>
    <xf numFmtId="0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35" borderId="13" xfId="0" applyFont="1" applyFill="1" applyBorder="1" applyAlignment="1">
      <alignment horizontal="right"/>
    </xf>
    <xf numFmtId="14" fontId="9" fillId="35" borderId="13" xfId="0" applyNumberFormat="1" applyFont="1" applyFill="1" applyBorder="1" applyAlignment="1">
      <alignment horizontal="right"/>
    </xf>
    <xf numFmtId="181" fontId="9" fillId="35" borderId="13" xfId="42" applyNumberFormat="1" applyFont="1" applyFill="1" applyBorder="1" applyAlignment="1">
      <alignment horizontal="right"/>
    </xf>
    <xf numFmtId="181" fontId="9" fillId="35" borderId="13" xfId="42" applyNumberFormat="1" applyFont="1" applyFill="1" applyBorder="1" applyAlignment="1" applyProtection="1">
      <alignment horizontal="right"/>
      <protection locked="0"/>
    </xf>
    <xf numFmtId="181" fontId="9" fillId="35" borderId="14" xfId="42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4" fontId="9" fillId="0" borderId="15" xfId="0" applyNumberFormat="1" applyFont="1" applyFill="1" applyBorder="1" applyAlignment="1">
      <alignment horizontal="right"/>
    </xf>
    <xf numFmtId="39" fontId="9" fillId="0" borderId="15" xfId="42" applyNumberFormat="1" applyFont="1" applyFill="1" applyBorder="1" applyAlignment="1">
      <alignment horizontal="right"/>
    </xf>
    <xf numFmtId="179" fontId="9" fillId="0" borderId="15" xfId="42" applyNumberFormat="1" applyFont="1" applyFill="1" applyBorder="1" applyAlignment="1" applyProtection="1">
      <alignment horizontal="right"/>
      <protection locked="0"/>
    </xf>
    <xf numFmtId="39" fontId="9" fillId="0" borderId="16" xfId="42" applyNumberFormat="1" applyFont="1" applyFill="1" applyBorder="1" applyAlignment="1">
      <alignment horizontal="right"/>
    </xf>
    <xf numFmtId="0" fontId="9" fillId="35" borderId="15" xfId="0" applyFont="1" applyFill="1" applyBorder="1" applyAlignment="1">
      <alignment horizontal="right"/>
    </xf>
    <xf numFmtId="14" fontId="9" fillId="35" borderId="15" xfId="0" applyNumberFormat="1" applyFont="1" applyFill="1" applyBorder="1" applyAlignment="1">
      <alignment horizontal="right"/>
    </xf>
    <xf numFmtId="39" fontId="9" fillId="35" borderId="15" xfId="42" applyNumberFormat="1" applyFont="1" applyFill="1" applyBorder="1" applyAlignment="1">
      <alignment horizontal="right"/>
    </xf>
    <xf numFmtId="179" fontId="9" fillId="35" borderId="15" xfId="42" applyNumberFormat="1" applyFont="1" applyFill="1" applyBorder="1" applyAlignment="1" applyProtection="1">
      <alignment horizontal="right"/>
      <protection locked="0"/>
    </xf>
    <xf numFmtId="39" fontId="9" fillId="35" borderId="16" xfId="42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14" fontId="9" fillId="0" borderId="17" xfId="0" applyNumberFormat="1" applyFont="1" applyFill="1" applyBorder="1" applyAlignment="1">
      <alignment horizontal="right"/>
    </xf>
    <xf numFmtId="39" fontId="9" fillId="0" borderId="17" xfId="42" applyNumberFormat="1" applyFont="1" applyFill="1" applyBorder="1" applyAlignment="1">
      <alignment horizontal="right"/>
    </xf>
    <xf numFmtId="179" fontId="9" fillId="0" borderId="17" xfId="42" applyNumberFormat="1" applyFont="1" applyFill="1" applyBorder="1" applyAlignment="1" applyProtection="1">
      <alignment horizontal="right"/>
      <protection locked="0"/>
    </xf>
    <xf numFmtId="39" fontId="9" fillId="0" borderId="18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right"/>
    </xf>
    <xf numFmtId="39" fontId="7" fillId="0" borderId="0" xfId="42" applyNumberFormat="1" applyFont="1" applyFill="1" applyBorder="1" applyAlignment="1">
      <alignment horizontal="right"/>
    </xf>
    <xf numFmtId="179" fontId="7" fillId="33" borderId="0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81" fontId="5" fillId="11" borderId="11" xfId="42" applyNumberFormat="1" applyFont="1" applyFill="1" applyBorder="1" applyAlignment="1">
      <alignment horizontal="right"/>
    </xf>
    <xf numFmtId="0" fontId="5" fillId="11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36" borderId="0" xfId="0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46" fillId="36" borderId="25" xfId="0" applyFont="1" applyFill="1" applyBorder="1" applyAlignment="1">
      <alignment vertical="center"/>
    </xf>
    <xf numFmtId="0" fontId="47" fillId="36" borderId="0" xfId="0" applyFont="1" applyFill="1" applyAlignment="1">
      <alignment vertical="center"/>
    </xf>
    <xf numFmtId="0" fontId="47" fillId="36" borderId="26" xfId="0" applyFont="1" applyFill="1" applyBorder="1" applyAlignment="1">
      <alignment vertical="center"/>
    </xf>
    <xf numFmtId="0" fontId="46" fillId="36" borderId="27" xfId="0" applyFont="1" applyFill="1" applyBorder="1" applyAlignment="1">
      <alignment vertical="center"/>
    </xf>
    <xf numFmtId="0" fontId="47" fillId="36" borderId="28" xfId="0" applyFont="1" applyFill="1" applyBorder="1" applyAlignment="1">
      <alignment vertical="center"/>
    </xf>
    <xf numFmtId="0" fontId="47" fillId="36" borderId="29" xfId="0" applyFont="1" applyFill="1" applyBorder="1" applyAlignment="1">
      <alignment vertic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b val="0"/>
        <color indexed="9"/>
      </font>
      <fill>
        <patternFill patternType="none">
          <bgColor indexed="65"/>
        </patternFill>
      </fill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F81BD"/>
      <rgbColor rgb="00B5CAE3"/>
      <rgbColor rgb="008064A2"/>
      <rgbColor rgb="00CABED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</xdr:row>
      <xdr:rowOff>38100</xdr:rowOff>
    </xdr:from>
    <xdr:to>
      <xdr:col>8</xdr:col>
      <xdr:colOff>314325</xdr:colOff>
      <xdr:row>2</xdr:row>
      <xdr:rowOff>666750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76275"/>
          <a:ext cx="3762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7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9.00390625" style="58" customWidth="1"/>
    <col min="2" max="2" width="13.57421875" style="58" customWidth="1"/>
    <col min="3" max="12" width="9.00390625" style="58" customWidth="1"/>
    <col min="13" max="13" width="20.8515625" style="58" customWidth="1"/>
    <col min="14" max="16384" width="9.00390625" style="58" customWidth="1"/>
  </cols>
  <sheetData>
    <row r="2" ht="37.5" customHeight="1" thickBot="1"/>
    <row r="3" spans="3:13" ht="52.5" customHeight="1" thickTop="1">
      <c r="C3" s="59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3:13" ht="33" customHeight="1">
      <c r="C4" s="62" t="s">
        <v>25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3:13" ht="30.75" customHeight="1">
      <c r="C5" s="62" t="s">
        <v>26</v>
      </c>
      <c r="D5" s="63"/>
      <c r="E5" s="63"/>
      <c r="F5" s="63"/>
      <c r="G5" s="63"/>
      <c r="H5" s="63"/>
      <c r="I5" s="63"/>
      <c r="J5" s="63"/>
      <c r="K5" s="63"/>
      <c r="L5" s="63"/>
      <c r="M5" s="64"/>
    </row>
    <row r="6" spans="3:13" ht="30.75" customHeight="1">
      <c r="C6" s="62" t="s">
        <v>27</v>
      </c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3:13" ht="30.75" customHeight="1" thickBot="1">
      <c r="C7" s="65" t="s">
        <v>28</v>
      </c>
      <c r="D7" s="66"/>
      <c r="E7" s="66"/>
      <c r="F7" s="66"/>
      <c r="G7" s="66"/>
      <c r="H7" s="66"/>
      <c r="I7" s="66"/>
      <c r="J7" s="66"/>
      <c r="K7" s="66"/>
      <c r="L7" s="66"/>
      <c r="M7" s="67"/>
    </row>
    <row r="8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2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5.28125" style="3" customWidth="1"/>
    <col min="2" max="2" width="13.00390625" style="3" customWidth="1"/>
    <col min="3" max="3" width="15.421875" style="3" customWidth="1"/>
    <col min="4" max="4" width="14.7109375" style="3" customWidth="1"/>
    <col min="5" max="6" width="14.28125" style="3" customWidth="1"/>
    <col min="7" max="8" width="13.00390625" style="3" customWidth="1"/>
    <col min="9" max="9" width="15.421875" style="3" customWidth="1"/>
    <col min="10" max="10" width="6.140625" style="3" customWidth="1"/>
    <col min="11" max="11" width="9.140625" style="4" bestFit="1" customWidth="1"/>
    <col min="12" max="12" width="15.28125" style="4" customWidth="1"/>
    <col min="13" max="13" width="9.140625" style="4" bestFit="1" customWidth="1"/>
    <col min="14" max="16384" width="9.140625" style="4" customWidth="1"/>
  </cols>
  <sheetData>
    <row r="1" spans="1:9" ht="33" customHeight="1">
      <c r="A1" s="1" t="s">
        <v>18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0" ht="19.5" customHeight="1">
      <c r="A3" s="5"/>
      <c r="B3" s="5"/>
      <c r="C3" s="5"/>
      <c r="D3" s="6" t="s">
        <v>0</v>
      </c>
      <c r="E3" s="6" t="s">
        <v>1</v>
      </c>
      <c r="F3" s="6"/>
      <c r="H3" s="5"/>
      <c r="I3" s="5"/>
      <c r="J3" s="7"/>
    </row>
    <row r="4" spans="1:10" ht="15">
      <c r="A4" s="55"/>
      <c r="B4" s="56"/>
      <c r="C4" s="54" t="s">
        <v>21</v>
      </c>
      <c r="D4" s="8">
        <v>1</v>
      </c>
      <c r="E4" s="9"/>
      <c r="F4" s="10"/>
      <c r="H4" s="2"/>
      <c r="I4" s="2"/>
      <c r="J4" s="7"/>
    </row>
    <row r="5" spans="1:10" ht="15">
      <c r="A5" s="68"/>
      <c r="B5" s="69"/>
      <c r="C5" s="54" t="s">
        <v>22</v>
      </c>
      <c r="D5" s="11">
        <v>0.01</v>
      </c>
      <c r="E5" s="12"/>
      <c r="F5" s="13"/>
      <c r="H5" s="2"/>
      <c r="I5" s="7"/>
      <c r="J5" s="7"/>
    </row>
    <row r="6" spans="1:10" ht="15">
      <c r="A6" s="55"/>
      <c r="B6" s="56"/>
      <c r="C6" s="54" t="s">
        <v>19</v>
      </c>
      <c r="D6" s="14">
        <v>1</v>
      </c>
      <c r="E6" s="15" t="s">
        <v>20</v>
      </c>
      <c r="F6" s="16"/>
      <c r="H6" s="2"/>
      <c r="I6" s="7"/>
      <c r="J6" s="7"/>
    </row>
    <row r="7" spans="1:10" ht="15">
      <c r="A7" s="55"/>
      <c r="B7" s="56"/>
      <c r="C7" s="54" t="s">
        <v>23</v>
      </c>
      <c r="D7" s="17">
        <v>1</v>
      </c>
      <c r="E7" s="15"/>
      <c r="F7" s="16"/>
      <c r="H7" s="2"/>
      <c r="I7" s="7"/>
      <c r="J7" s="7"/>
    </row>
    <row r="8" spans="1:10" ht="15">
      <c r="A8" s="55"/>
      <c r="B8" s="56"/>
      <c r="C8" s="54" t="s">
        <v>24</v>
      </c>
      <c r="D8" s="8"/>
      <c r="E8" s="15" t="s">
        <v>3</v>
      </c>
      <c r="F8" s="16"/>
      <c r="H8" s="2"/>
      <c r="I8" s="7"/>
      <c r="J8" s="7"/>
    </row>
    <row r="9" spans="1:10" ht="15" thickBot="1">
      <c r="A9" s="57"/>
      <c r="B9" s="57"/>
      <c r="C9" s="2"/>
      <c r="D9" s="18"/>
      <c r="E9" s="2"/>
      <c r="F9" s="18"/>
      <c r="G9" s="18"/>
      <c r="H9" s="2"/>
      <c r="I9" s="7"/>
      <c r="J9" s="7"/>
    </row>
    <row r="10" spans="1:10" ht="15">
      <c r="A10" s="5"/>
      <c r="B10" s="5"/>
      <c r="C10" s="5"/>
      <c r="D10" s="6" t="s">
        <v>4</v>
      </c>
      <c r="E10" s="5"/>
      <c r="F10" s="5"/>
      <c r="G10" s="5"/>
      <c r="H10" s="5"/>
      <c r="I10" s="19"/>
      <c r="J10" s="7"/>
    </row>
    <row r="11" spans="2:10" ht="15">
      <c r="B11" s="2"/>
      <c r="C11" s="54" t="s">
        <v>5</v>
      </c>
      <c r="D11" s="52">
        <f>IF(Values_Entered,-PMT(Interest_Rate/12,Loan_Years*12,Loan_Amount),"")</f>
        <v>0.08378541155579698</v>
      </c>
      <c r="E11" s="2"/>
      <c r="F11" s="10"/>
      <c r="G11" s="10"/>
      <c r="H11" s="2"/>
      <c r="I11" s="7"/>
      <c r="J11" s="7"/>
    </row>
    <row r="12" spans="2:10" ht="14.25" customHeight="1">
      <c r="B12" s="2"/>
      <c r="C12" s="54" t="s">
        <v>17</v>
      </c>
      <c r="D12" s="53">
        <f>IF(Values_Entered,Loan_Years*12,"")</f>
        <v>12</v>
      </c>
      <c r="E12" s="2"/>
      <c r="F12" s="10"/>
      <c r="G12" s="10"/>
      <c r="H12" s="2"/>
      <c r="I12" s="7"/>
      <c r="J12" s="7"/>
    </row>
    <row r="13" spans="2:12" ht="15">
      <c r="B13" s="2"/>
      <c r="C13" s="54" t="s">
        <v>6</v>
      </c>
      <c r="D13" s="53">
        <f>IF(Values_Entered,Number_of_Payments,"")</f>
        <v>12</v>
      </c>
      <c r="E13" s="2"/>
      <c r="F13" s="20"/>
      <c r="G13" s="20"/>
      <c r="H13" s="2"/>
      <c r="I13" s="7"/>
      <c r="J13" s="7"/>
      <c r="L13" s="21"/>
    </row>
    <row r="14" spans="2:10" ht="15">
      <c r="B14" s="2"/>
      <c r="C14" s="54" t="s">
        <v>7</v>
      </c>
      <c r="D14" s="52">
        <f>IF(Values_Entered,SUMIF(Beg_Bal,"&gt;0",Extra_Pay),"")</f>
        <v>0</v>
      </c>
      <c r="E14" s="2"/>
      <c r="F14" s="20"/>
      <c r="G14" s="20"/>
      <c r="H14" s="2"/>
      <c r="I14" s="7"/>
      <c r="J14" s="7"/>
    </row>
    <row r="15" spans="2:10" ht="15">
      <c r="B15" s="2"/>
      <c r="C15" s="54" t="s">
        <v>8</v>
      </c>
      <c r="D15" s="52">
        <f>IF(Values_Entered,SUMIF(Beg_Bal,"&gt;0",Int),"")</f>
        <v>0.00542493866956364</v>
      </c>
      <c r="E15" s="2"/>
      <c r="F15" s="10"/>
      <c r="G15" s="10"/>
      <c r="H15" s="2"/>
      <c r="I15" s="7"/>
      <c r="J15" s="7"/>
    </row>
    <row r="16" spans="1:10" ht="15">
      <c r="A16" s="2"/>
      <c r="B16" s="2"/>
      <c r="C16" s="2"/>
      <c r="D16" s="2"/>
      <c r="E16" s="18"/>
      <c r="F16" s="18"/>
      <c r="G16" s="18"/>
      <c r="H16" s="2"/>
      <c r="I16" s="2"/>
      <c r="J16" s="7"/>
    </row>
    <row r="17" spans="1:10" s="25" customFormat="1" ht="31.5" customHeight="1">
      <c r="A17" s="22" t="s">
        <v>9</v>
      </c>
      <c r="B17" s="22" t="s">
        <v>10</v>
      </c>
      <c r="C17" s="23" t="s">
        <v>11</v>
      </c>
      <c r="D17" s="22" t="s">
        <v>12</v>
      </c>
      <c r="E17" s="22" t="s">
        <v>2</v>
      </c>
      <c r="F17" s="22" t="s">
        <v>13</v>
      </c>
      <c r="G17" s="23" t="s">
        <v>14</v>
      </c>
      <c r="H17" s="23" t="s">
        <v>15</v>
      </c>
      <c r="I17" s="22" t="s">
        <v>16</v>
      </c>
      <c r="J17" s="24"/>
    </row>
    <row r="18" spans="1:9" s="25" customFormat="1" ht="15">
      <c r="A18" s="26">
        <f>IF(Values_Entered,1,"")</f>
        <v>1</v>
      </c>
      <c r="B18" s="27">
        <f>IF(Pay_Num&lt;&gt;"",Loan_Start,"")</f>
        <v>1</v>
      </c>
      <c r="C18" s="28">
        <f>IF(Values_Entered,Loan_Amount,"")</f>
        <v>1</v>
      </c>
      <c r="D18" s="28">
        <f aca="true" t="shared" si="0" ref="D18:D81">IF(Pay_Num&lt;&gt;"",Scheduled_Monthly_Payment,"")</f>
        <v>0.08378541155579698</v>
      </c>
      <c r="E18" s="29">
        <f aca="true" t="shared" si="1" ref="E18:E81">IF(Pay_Num&lt;&gt;"",Scheduled_Extra_Payments,"")</f>
        <v>0</v>
      </c>
      <c r="F18" s="28">
        <f aca="true" t="shared" si="2" ref="F18:F81">IF(Pay_Num&lt;&gt;"",Sched_Pay+Extra_Pay,"")</f>
        <v>0.08378541155579698</v>
      </c>
      <c r="G18" s="28">
        <f aca="true" t="shared" si="3" ref="G18:G81">IF(Pay_Num&lt;&gt;"",Total_Pay-Int,"")</f>
        <v>0.08295207822246364</v>
      </c>
      <c r="H18" s="28">
        <f aca="true" t="shared" si="4" ref="H18:H81">IF(Pay_Num&lt;&gt;"",Beg_Bal*Interest_Rate/12,"")</f>
        <v>0.0008333333333333334</v>
      </c>
      <c r="I18" s="30">
        <f aca="true" t="shared" si="5" ref="I18:I81">IF(Pay_Num&lt;&gt;"",Beg_Bal-Princ,"")</f>
        <v>0.9170479217775364</v>
      </c>
    </row>
    <row r="19" spans="1:9" s="25" customFormat="1" ht="12.75" customHeight="1">
      <c r="A19" s="31">
        <f aca="true" t="shared" si="6" ref="A19:A82">IF(Values_Entered,A18+1,"")</f>
        <v>2</v>
      </c>
      <c r="B19" s="32">
        <f aca="true" t="shared" si="7" ref="B19:B82">IF(Pay_Num&lt;&gt;"",DATE(YEAR(B18),MONTH(B18)+1,DAY(B18)),"")</f>
        <v>32</v>
      </c>
      <c r="C19" s="33">
        <f aca="true" t="shared" si="8" ref="C19:C82">IF(Pay_Num&lt;&gt;"",I18,"")</f>
        <v>0.9170479217775364</v>
      </c>
      <c r="D19" s="33">
        <f t="shared" si="0"/>
        <v>0.08378541155579698</v>
      </c>
      <c r="E19" s="34">
        <f t="shared" si="1"/>
        <v>0</v>
      </c>
      <c r="F19" s="33">
        <f t="shared" si="2"/>
        <v>0.08378541155579698</v>
      </c>
      <c r="G19" s="33">
        <f t="shared" si="3"/>
        <v>0.0830212049543157</v>
      </c>
      <c r="H19" s="33">
        <f t="shared" si="4"/>
        <v>0.0007642066014812804</v>
      </c>
      <c r="I19" s="35">
        <f t="shared" si="5"/>
        <v>0.8340267168232207</v>
      </c>
    </row>
    <row r="20" spans="1:9" s="25" customFormat="1" ht="12.75" customHeight="1">
      <c r="A20" s="36">
        <f t="shared" si="6"/>
        <v>3</v>
      </c>
      <c r="B20" s="37">
        <f t="shared" si="7"/>
        <v>61</v>
      </c>
      <c r="C20" s="38">
        <f t="shared" si="8"/>
        <v>0.8340267168232207</v>
      </c>
      <c r="D20" s="38">
        <f t="shared" si="0"/>
        <v>0.08378541155579698</v>
      </c>
      <c r="E20" s="39">
        <f t="shared" si="1"/>
        <v>0</v>
      </c>
      <c r="F20" s="38">
        <f t="shared" si="2"/>
        <v>0.08378541155579698</v>
      </c>
      <c r="G20" s="38">
        <f t="shared" si="3"/>
        <v>0.08309038929177763</v>
      </c>
      <c r="H20" s="38">
        <f t="shared" si="4"/>
        <v>0.0006950222640193507</v>
      </c>
      <c r="I20" s="40">
        <f t="shared" si="5"/>
        <v>0.7509363275314431</v>
      </c>
    </row>
    <row r="21" spans="1:9" s="25" customFormat="1" ht="15">
      <c r="A21" s="31">
        <f t="shared" si="6"/>
        <v>4</v>
      </c>
      <c r="B21" s="32">
        <f t="shared" si="7"/>
        <v>92</v>
      </c>
      <c r="C21" s="33">
        <f t="shared" si="8"/>
        <v>0.7509363275314431</v>
      </c>
      <c r="D21" s="33">
        <f t="shared" si="0"/>
        <v>0.08378541155579698</v>
      </c>
      <c r="E21" s="34">
        <f t="shared" si="1"/>
        <v>0</v>
      </c>
      <c r="F21" s="33">
        <f t="shared" si="2"/>
        <v>0.08378541155579698</v>
      </c>
      <c r="G21" s="33">
        <f t="shared" si="3"/>
        <v>0.08315963128285411</v>
      </c>
      <c r="H21" s="33">
        <f t="shared" si="4"/>
        <v>0.0006257802729428693</v>
      </c>
      <c r="I21" s="35">
        <f t="shared" si="5"/>
        <v>0.667776696248589</v>
      </c>
    </row>
    <row r="22" spans="1:9" s="25" customFormat="1" ht="15">
      <c r="A22" s="36">
        <f t="shared" si="6"/>
        <v>5</v>
      </c>
      <c r="B22" s="37">
        <f t="shared" si="7"/>
        <v>122</v>
      </c>
      <c r="C22" s="38">
        <f t="shared" si="8"/>
        <v>0.667776696248589</v>
      </c>
      <c r="D22" s="38">
        <f t="shared" si="0"/>
        <v>0.08378541155579698</v>
      </c>
      <c r="E22" s="39">
        <f t="shared" si="1"/>
        <v>0</v>
      </c>
      <c r="F22" s="38">
        <f t="shared" si="2"/>
        <v>0.08378541155579698</v>
      </c>
      <c r="G22" s="38">
        <f t="shared" si="3"/>
        <v>0.08322893097558982</v>
      </c>
      <c r="H22" s="38">
        <f t="shared" si="4"/>
        <v>0.0005564805802071575</v>
      </c>
      <c r="I22" s="40">
        <f t="shared" si="5"/>
        <v>0.5845477652729992</v>
      </c>
    </row>
    <row r="23" spans="1:11" ht="15">
      <c r="A23" s="31">
        <f t="shared" si="6"/>
        <v>6</v>
      </c>
      <c r="B23" s="32">
        <f t="shared" si="7"/>
        <v>153</v>
      </c>
      <c r="C23" s="33">
        <f t="shared" si="8"/>
        <v>0.5845477652729992</v>
      </c>
      <c r="D23" s="33">
        <f t="shared" si="0"/>
        <v>0.08378541155579698</v>
      </c>
      <c r="E23" s="34">
        <f t="shared" si="1"/>
        <v>0</v>
      </c>
      <c r="F23" s="33">
        <f t="shared" si="2"/>
        <v>0.08378541155579698</v>
      </c>
      <c r="G23" s="33">
        <f t="shared" si="3"/>
        <v>0.08329828841806948</v>
      </c>
      <c r="H23" s="33">
        <f t="shared" si="4"/>
        <v>0.0004871231377274994</v>
      </c>
      <c r="I23" s="35">
        <f t="shared" si="5"/>
        <v>0.5012494768549297</v>
      </c>
      <c r="J23" s="25"/>
      <c r="K23" s="25"/>
    </row>
    <row r="24" spans="1:11" ht="15">
      <c r="A24" s="36">
        <f t="shared" si="6"/>
        <v>7</v>
      </c>
      <c r="B24" s="37">
        <f t="shared" si="7"/>
        <v>183</v>
      </c>
      <c r="C24" s="38">
        <f t="shared" si="8"/>
        <v>0.5012494768549297</v>
      </c>
      <c r="D24" s="38">
        <f t="shared" si="0"/>
        <v>0.08378541155579698</v>
      </c>
      <c r="E24" s="39">
        <f t="shared" si="1"/>
        <v>0</v>
      </c>
      <c r="F24" s="38">
        <f t="shared" si="2"/>
        <v>0.08378541155579698</v>
      </c>
      <c r="G24" s="38">
        <f t="shared" si="3"/>
        <v>0.08336770365841788</v>
      </c>
      <c r="H24" s="38">
        <f t="shared" si="4"/>
        <v>0.0004177078973791081</v>
      </c>
      <c r="I24" s="40">
        <f t="shared" si="5"/>
        <v>0.4178817731965118</v>
      </c>
      <c r="J24" s="25"/>
      <c r="K24" s="25"/>
    </row>
    <row r="25" spans="1:11" ht="15">
      <c r="A25" s="31">
        <f t="shared" si="6"/>
        <v>8</v>
      </c>
      <c r="B25" s="32">
        <f t="shared" si="7"/>
        <v>214</v>
      </c>
      <c r="C25" s="33">
        <f t="shared" si="8"/>
        <v>0.4178817731965118</v>
      </c>
      <c r="D25" s="33">
        <f t="shared" si="0"/>
        <v>0.08378541155579698</v>
      </c>
      <c r="E25" s="34">
        <f t="shared" si="1"/>
        <v>0</v>
      </c>
      <c r="F25" s="33">
        <f t="shared" si="2"/>
        <v>0.08378541155579698</v>
      </c>
      <c r="G25" s="33">
        <f t="shared" si="3"/>
        <v>0.08343717674479989</v>
      </c>
      <c r="H25" s="33">
        <f t="shared" si="4"/>
        <v>0.0003482348109970932</v>
      </c>
      <c r="I25" s="35">
        <f t="shared" si="5"/>
        <v>0.33444459645171193</v>
      </c>
      <c r="J25" s="25"/>
      <c r="K25" s="25"/>
    </row>
    <row r="26" spans="1:11" ht="15">
      <c r="A26" s="36">
        <f t="shared" si="6"/>
        <v>9</v>
      </c>
      <c r="B26" s="37">
        <f t="shared" si="7"/>
        <v>245</v>
      </c>
      <c r="C26" s="38">
        <f t="shared" si="8"/>
        <v>0.33444459645171193</v>
      </c>
      <c r="D26" s="38">
        <f t="shared" si="0"/>
        <v>0.08378541155579698</v>
      </c>
      <c r="E26" s="39">
        <f t="shared" si="1"/>
        <v>0</v>
      </c>
      <c r="F26" s="38">
        <f t="shared" si="2"/>
        <v>0.08378541155579698</v>
      </c>
      <c r="G26" s="38">
        <f t="shared" si="3"/>
        <v>0.08350670772542056</v>
      </c>
      <c r="H26" s="38">
        <f t="shared" si="4"/>
        <v>0.00027870383037642663</v>
      </c>
      <c r="I26" s="40">
        <f t="shared" si="5"/>
        <v>0.25093788872629136</v>
      </c>
      <c r="J26" s="25"/>
      <c r="K26" s="25"/>
    </row>
    <row r="27" spans="1:11" ht="15">
      <c r="A27" s="31">
        <f t="shared" si="6"/>
        <v>10</v>
      </c>
      <c r="B27" s="32">
        <f t="shared" si="7"/>
        <v>275</v>
      </c>
      <c r="C27" s="33">
        <f t="shared" si="8"/>
        <v>0.25093788872629136</v>
      </c>
      <c r="D27" s="33">
        <f t="shared" si="0"/>
        <v>0.08378541155579698</v>
      </c>
      <c r="E27" s="34">
        <f t="shared" si="1"/>
        <v>0</v>
      </c>
      <c r="F27" s="33">
        <f t="shared" si="2"/>
        <v>0.08378541155579698</v>
      </c>
      <c r="G27" s="33">
        <f t="shared" si="3"/>
        <v>0.08357629664852508</v>
      </c>
      <c r="H27" s="33">
        <f t="shared" si="4"/>
        <v>0.00020911490727190947</v>
      </c>
      <c r="I27" s="35">
        <f t="shared" si="5"/>
        <v>0.1673615920777663</v>
      </c>
      <c r="J27" s="25"/>
      <c r="K27" s="25"/>
    </row>
    <row r="28" spans="1:11" ht="15">
      <c r="A28" s="36">
        <f t="shared" si="6"/>
        <v>11</v>
      </c>
      <c r="B28" s="37">
        <f t="shared" si="7"/>
        <v>306</v>
      </c>
      <c r="C28" s="38">
        <f t="shared" si="8"/>
        <v>0.1673615920777663</v>
      </c>
      <c r="D28" s="38">
        <f t="shared" si="0"/>
        <v>0.08378541155579698</v>
      </c>
      <c r="E28" s="39">
        <f t="shared" si="1"/>
        <v>0</v>
      </c>
      <c r="F28" s="38">
        <f t="shared" si="2"/>
        <v>0.08378541155579698</v>
      </c>
      <c r="G28" s="38">
        <f t="shared" si="3"/>
        <v>0.08364594356239885</v>
      </c>
      <c r="H28" s="38">
        <f t="shared" si="4"/>
        <v>0.00013946799339813857</v>
      </c>
      <c r="I28" s="40">
        <f t="shared" si="5"/>
        <v>0.08371564851536745</v>
      </c>
      <c r="J28" s="25"/>
      <c r="K28" s="25"/>
    </row>
    <row r="29" spans="1:11" ht="15">
      <c r="A29" s="31">
        <f t="shared" si="6"/>
        <v>12</v>
      </c>
      <c r="B29" s="32">
        <f t="shared" si="7"/>
        <v>336</v>
      </c>
      <c r="C29" s="33">
        <f t="shared" si="8"/>
        <v>0.08371564851536745</v>
      </c>
      <c r="D29" s="33">
        <f t="shared" si="0"/>
        <v>0.08378541155579698</v>
      </c>
      <c r="E29" s="34">
        <f t="shared" si="1"/>
        <v>0</v>
      </c>
      <c r="F29" s="33">
        <f t="shared" si="2"/>
        <v>0.08378541155579698</v>
      </c>
      <c r="G29" s="33">
        <f t="shared" si="3"/>
        <v>0.0837156485153675</v>
      </c>
      <c r="H29" s="33">
        <f t="shared" si="4"/>
        <v>6.976304042947288E-05</v>
      </c>
      <c r="I29" s="35">
        <f t="shared" si="5"/>
        <v>-5.551115123125783E-17</v>
      </c>
      <c r="J29" s="25"/>
      <c r="K29" s="25"/>
    </row>
    <row r="30" spans="1:11" ht="15">
      <c r="A30" s="36">
        <f t="shared" si="6"/>
        <v>13</v>
      </c>
      <c r="B30" s="37">
        <f t="shared" si="7"/>
        <v>367</v>
      </c>
      <c r="C30" s="38">
        <f t="shared" si="8"/>
        <v>-5.551115123125783E-17</v>
      </c>
      <c r="D30" s="38">
        <f t="shared" si="0"/>
        <v>0.08378541155579698</v>
      </c>
      <c r="E30" s="39">
        <f t="shared" si="1"/>
        <v>0</v>
      </c>
      <c r="F30" s="38">
        <f t="shared" si="2"/>
        <v>0.08378541155579698</v>
      </c>
      <c r="G30" s="38">
        <f t="shared" si="3"/>
        <v>0.08378541155579698</v>
      </c>
      <c r="H30" s="38">
        <f t="shared" si="4"/>
        <v>-4.625929269271486E-20</v>
      </c>
      <c r="I30" s="40">
        <f t="shared" si="5"/>
        <v>-0.08378541155579704</v>
      </c>
      <c r="J30" s="25"/>
      <c r="K30" s="25"/>
    </row>
    <row r="31" spans="1:11" ht="15">
      <c r="A31" s="31">
        <f t="shared" si="6"/>
        <v>14</v>
      </c>
      <c r="B31" s="32">
        <f t="shared" si="7"/>
        <v>398</v>
      </c>
      <c r="C31" s="33">
        <f t="shared" si="8"/>
        <v>-0.08378541155579704</v>
      </c>
      <c r="D31" s="33">
        <f t="shared" si="0"/>
        <v>0.08378541155579698</v>
      </c>
      <c r="E31" s="34">
        <f t="shared" si="1"/>
        <v>0</v>
      </c>
      <c r="F31" s="33">
        <f t="shared" si="2"/>
        <v>0.08378541155579698</v>
      </c>
      <c r="G31" s="33">
        <f t="shared" si="3"/>
        <v>0.08385523273209348</v>
      </c>
      <c r="H31" s="33">
        <f t="shared" si="4"/>
        <v>-6.982117629649754E-05</v>
      </c>
      <c r="I31" s="35">
        <f t="shared" si="5"/>
        <v>-0.16764064428789052</v>
      </c>
      <c r="J31" s="25"/>
      <c r="K31" s="25"/>
    </row>
    <row r="32" spans="1:11" ht="15">
      <c r="A32" s="36">
        <f t="shared" si="6"/>
        <v>15</v>
      </c>
      <c r="B32" s="37">
        <f t="shared" si="7"/>
        <v>426</v>
      </c>
      <c r="C32" s="38">
        <f t="shared" si="8"/>
        <v>-0.16764064428789052</v>
      </c>
      <c r="D32" s="38">
        <f t="shared" si="0"/>
        <v>0.08378541155579698</v>
      </c>
      <c r="E32" s="39">
        <f t="shared" si="1"/>
        <v>0</v>
      </c>
      <c r="F32" s="38">
        <f t="shared" si="2"/>
        <v>0.08378541155579698</v>
      </c>
      <c r="G32" s="38">
        <f t="shared" si="3"/>
        <v>0.08392511209270356</v>
      </c>
      <c r="H32" s="38">
        <f t="shared" si="4"/>
        <v>-0.00013970053690657544</v>
      </c>
      <c r="I32" s="40">
        <f t="shared" si="5"/>
        <v>-0.2515657563805941</v>
      </c>
      <c r="J32" s="25"/>
      <c r="K32" s="25"/>
    </row>
    <row r="33" spans="1:11" ht="15">
      <c r="A33" s="31">
        <f t="shared" si="6"/>
        <v>16</v>
      </c>
      <c r="B33" s="32">
        <f t="shared" si="7"/>
        <v>457</v>
      </c>
      <c r="C33" s="33">
        <f t="shared" si="8"/>
        <v>-0.2515657563805941</v>
      </c>
      <c r="D33" s="33">
        <f t="shared" si="0"/>
        <v>0.08378541155579698</v>
      </c>
      <c r="E33" s="34">
        <f t="shared" si="1"/>
        <v>0</v>
      </c>
      <c r="F33" s="33">
        <f t="shared" si="2"/>
        <v>0.08378541155579698</v>
      </c>
      <c r="G33" s="33">
        <f t="shared" si="3"/>
        <v>0.08399504968611414</v>
      </c>
      <c r="H33" s="33">
        <f t="shared" si="4"/>
        <v>-0.00020963813031716174</v>
      </c>
      <c r="I33" s="35">
        <f t="shared" si="5"/>
        <v>-0.33556080606670824</v>
      </c>
      <c r="J33" s="25"/>
      <c r="K33" s="25"/>
    </row>
    <row r="34" spans="1:11" ht="15">
      <c r="A34" s="36">
        <f t="shared" si="6"/>
        <v>17</v>
      </c>
      <c r="B34" s="37">
        <f t="shared" si="7"/>
        <v>487</v>
      </c>
      <c r="C34" s="38">
        <f t="shared" si="8"/>
        <v>-0.33556080606670824</v>
      </c>
      <c r="D34" s="38">
        <f t="shared" si="0"/>
        <v>0.08378541155579698</v>
      </c>
      <c r="E34" s="39">
        <f t="shared" si="1"/>
        <v>0</v>
      </c>
      <c r="F34" s="38">
        <f t="shared" si="2"/>
        <v>0.08378541155579698</v>
      </c>
      <c r="G34" s="38">
        <f t="shared" si="3"/>
        <v>0.08406504556085258</v>
      </c>
      <c r="H34" s="38">
        <f t="shared" si="4"/>
        <v>-0.0002796340050555902</v>
      </c>
      <c r="I34" s="40">
        <f t="shared" si="5"/>
        <v>-0.41962585162756083</v>
      </c>
      <c r="J34" s="25"/>
      <c r="K34" s="25"/>
    </row>
    <row r="35" spans="1:11" ht="15">
      <c r="A35" s="31">
        <f t="shared" si="6"/>
        <v>18</v>
      </c>
      <c r="B35" s="32">
        <f t="shared" si="7"/>
        <v>518</v>
      </c>
      <c r="C35" s="33">
        <f t="shared" si="8"/>
        <v>-0.41962585162756083</v>
      </c>
      <c r="D35" s="33">
        <f t="shared" si="0"/>
        <v>0.08378541155579698</v>
      </c>
      <c r="E35" s="34">
        <f t="shared" si="1"/>
        <v>0</v>
      </c>
      <c r="F35" s="33">
        <f t="shared" si="2"/>
        <v>0.08378541155579698</v>
      </c>
      <c r="G35" s="33">
        <f t="shared" si="3"/>
        <v>0.08413509976548661</v>
      </c>
      <c r="H35" s="33">
        <f t="shared" si="4"/>
        <v>-0.00034968820968963405</v>
      </c>
      <c r="I35" s="35">
        <f t="shared" si="5"/>
        <v>-0.5037609513930474</v>
      </c>
      <c r="J35" s="25"/>
      <c r="K35" s="25"/>
    </row>
    <row r="36" spans="1:11" ht="15">
      <c r="A36" s="36">
        <f t="shared" si="6"/>
        <v>19</v>
      </c>
      <c r="B36" s="37">
        <f t="shared" si="7"/>
        <v>548</v>
      </c>
      <c r="C36" s="38">
        <f t="shared" si="8"/>
        <v>-0.5037609513930474</v>
      </c>
      <c r="D36" s="38">
        <f t="shared" si="0"/>
        <v>0.08378541155579698</v>
      </c>
      <c r="E36" s="39">
        <f t="shared" si="1"/>
        <v>0</v>
      </c>
      <c r="F36" s="38">
        <f t="shared" si="2"/>
        <v>0.08378541155579698</v>
      </c>
      <c r="G36" s="38">
        <f t="shared" si="3"/>
        <v>0.08420521234862452</v>
      </c>
      <c r="H36" s="38">
        <f t="shared" si="4"/>
        <v>-0.0004198007928275396</v>
      </c>
      <c r="I36" s="40">
        <f t="shared" si="5"/>
        <v>-0.587966163741672</v>
      </c>
      <c r="J36" s="25"/>
      <c r="K36" s="25"/>
    </row>
    <row r="37" spans="1:11" ht="15">
      <c r="A37" s="31">
        <f t="shared" si="6"/>
        <v>20</v>
      </c>
      <c r="B37" s="32">
        <f t="shared" si="7"/>
        <v>579</v>
      </c>
      <c r="C37" s="33">
        <f t="shared" si="8"/>
        <v>-0.587966163741672</v>
      </c>
      <c r="D37" s="33">
        <f t="shared" si="0"/>
        <v>0.08378541155579698</v>
      </c>
      <c r="E37" s="34">
        <f t="shared" si="1"/>
        <v>0</v>
      </c>
      <c r="F37" s="33">
        <f t="shared" si="2"/>
        <v>0.08378541155579698</v>
      </c>
      <c r="G37" s="33">
        <f t="shared" si="3"/>
        <v>0.08427538335891505</v>
      </c>
      <c r="H37" s="33">
        <f t="shared" si="4"/>
        <v>-0.00048997180311806</v>
      </c>
      <c r="I37" s="35">
        <f t="shared" si="5"/>
        <v>-0.672241547100587</v>
      </c>
      <c r="J37" s="25"/>
      <c r="K37" s="25"/>
    </row>
    <row r="38" spans="1:11" ht="15">
      <c r="A38" s="36">
        <f t="shared" si="6"/>
        <v>21</v>
      </c>
      <c r="B38" s="37">
        <f t="shared" si="7"/>
        <v>610</v>
      </c>
      <c r="C38" s="38">
        <f t="shared" si="8"/>
        <v>-0.672241547100587</v>
      </c>
      <c r="D38" s="38">
        <f t="shared" si="0"/>
        <v>0.08378541155579698</v>
      </c>
      <c r="E38" s="39">
        <f t="shared" si="1"/>
        <v>0</v>
      </c>
      <c r="F38" s="38">
        <f t="shared" si="2"/>
        <v>0.08378541155579698</v>
      </c>
      <c r="G38" s="38">
        <f t="shared" si="3"/>
        <v>0.08434561284504748</v>
      </c>
      <c r="H38" s="38">
        <f t="shared" si="4"/>
        <v>-0.0005602012892504892</v>
      </c>
      <c r="I38" s="40">
        <f t="shared" si="5"/>
        <v>-0.7565871599456345</v>
      </c>
      <c r="J38" s="25"/>
      <c r="K38" s="25"/>
    </row>
    <row r="39" spans="1:11" ht="15">
      <c r="A39" s="31">
        <f t="shared" si="6"/>
        <v>22</v>
      </c>
      <c r="B39" s="32">
        <f t="shared" si="7"/>
        <v>640</v>
      </c>
      <c r="C39" s="33">
        <f t="shared" si="8"/>
        <v>-0.7565871599456345</v>
      </c>
      <c r="D39" s="33">
        <f t="shared" si="0"/>
        <v>0.08378541155579698</v>
      </c>
      <c r="E39" s="34">
        <f t="shared" si="1"/>
        <v>0</v>
      </c>
      <c r="F39" s="33">
        <f t="shared" si="2"/>
        <v>0.08378541155579698</v>
      </c>
      <c r="G39" s="33">
        <f t="shared" si="3"/>
        <v>0.08441590085575168</v>
      </c>
      <c r="H39" s="33">
        <f t="shared" si="4"/>
        <v>-0.0006304892999546954</v>
      </c>
      <c r="I39" s="35">
        <f t="shared" si="5"/>
        <v>-0.8410030608013862</v>
      </c>
      <c r="J39" s="25"/>
      <c r="K39" s="25"/>
    </row>
    <row r="40" spans="1:11" ht="15">
      <c r="A40" s="36">
        <f t="shared" si="6"/>
        <v>23</v>
      </c>
      <c r="B40" s="37">
        <f t="shared" si="7"/>
        <v>671</v>
      </c>
      <c r="C40" s="38">
        <f t="shared" si="8"/>
        <v>-0.8410030608013862</v>
      </c>
      <c r="D40" s="38">
        <f t="shared" si="0"/>
        <v>0.08378541155579698</v>
      </c>
      <c r="E40" s="39">
        <f t="shared" si="1"/>
        <v>0</v>
      </c>
      <c r="F40" s="38">
        <f t="shared" si="2"/>
        <v>0.08378541155579698</v>
      </c>
      <c r="G40" s="38">
        <f t="shared" si="3"/>
        <v>0.08448624743979814</v>
      </c>
      <c r="H40" s="38">
        <f t="shared" si="4"/>
        <v>-0.0007008358840011552</v>
      </c>
      <c r="I40" s="40">
        <f t="shared" si="5"/>
        <v>-0.9254893082411844</v>
      </c>
      <c r="J40" s="25"/>
      <c r="K40" s="25"/>
    </row>
    <row r="41" spans="1:11" ht="15">
      <c r="A41" s="31">
        <f t="shared" si="6"/>
        <v>24</v>
      </c>
      <c r="B41" s="32">
        <f t="shared" si="7"/>
        <v>701</v>
      </c>
      <c r="C41" s="33">
        <f t="shared" si="8"/>
        <v>-0.9254893082411844</v>
      </c>
      <c r="D41" s="33">
        <f t="shared" si="0"/>
        <v>0.08378541155579698</v>
      </c>
      <c r="E41" s="34">
        <f t="shared" si="1"/>
        <v>0</v>
      </c>
      <c r="F41" s="33">
        <f t="shared" si="2"/>
        <v>0.08378541155579698</v>
      </c>
      <c r="G41" s="33">
        <f t="shared" si="3"/>
        <v>0.08455665264599797</v>
      </c>
      <c r="H41" s="33">
        <f t="shared" si="4"/>
        <v>-0.000771241090200987</v>
      </c>
      <c r="I41" s="35">
        <f t="shared" si="5"/>
        <v>-1.0100459608871823</v>
      </c>
      <c r="J41" s="25"/>
      <c r="K41" s="25"/>
    </row>
    <row r="42" spans="1:11" ht="15">
      <c r="A42" s="36">
        <f t="shared" si="6"/>
        <v>25</v>
      </c>
      <c r="B42" s="37">
        <f t="shared" si="7"/>
        <v>732</v>
      </c>
      <c r="C42" s="38">
        <f t="shared" si="8"/>
        <v>-1.0100459608871823</v>
      </c>
      <c r="D42" s="38">
        <f t="shared" si="0"/>
        <v>0.08378541155579698</v>
      </c>
      <c r="E42" s="39">
        <f t="shared" si="1"/>
        <v>0</v>
      </c>
      <c r="F42" s="38">
        <f t="shared" si="2"/>
        <v>0.08378541155579698</v>
      </c>
      <c r="G42" s="38">
        <f t="shared" si="3"/>
        <v>0.08462711652320297</v>
      </c>
      <c r="H42" s="38">
        <f t="shared" si="4"/>
        <v>-0.0008417049674059853</v>
      </c>
      <c r="I42" s="40">
        <f t="shared" si="5"/>
        <v>-1.0946730774103852</v>
      </c>
      <c r="J42" s="25"/>
      <c r="K42" s="25"/>
    </row>
    <row r="43" spans="1:11" ht="15">
      <c r="A43" s="31">
        <f t="shared" si="6"/>
        <v>26</v>
      </c>
      <c r="B43" s="32">
        <f t="shared" si="7"/>
        <v>763</v>
      </c>
      <c r="C43" s="33">
        <f t="shared" si="8"/>
        <v>-1.0946730774103852</v>
      </c>
      <c r="D43" s="33">
        <f t="shared" si="0"/>
        <v>0.08378541155579698</v>
      </c>
      <c r="E43" s="34">
        <f t="shared" si="1"/>
        <v>0</v>
      </c>
      <c r="F43" s="33">
        <f t="shared" si="2"/>
        <v>0.08378541155579698</v>
      </c>
      <c r="G43" s="33">
        <f t="shared" si="3"/>
        <v>0.08469763912030563</v>
      </c>
      <c r="H43" s="33">
        <f t="shared" si="4"/>
        <v>-0.0009122275645086544</v>
      </c>
      <c r="I43" s="35">
        <f t="shared" si="5"/>
        <v>-1.1793707165306908</v>
      </c>
      <c r="J43" s="25"/>
      <c r="K43" s="25"/>
    </row>
    <row r="44" spans="1:11" ht="15">
      <c r="A44" s="36">
        <f t="shared" si="6"/>
        <v>27</v>
      </c>
      <c r="B44" s="37">
        <f t="shared" si="7"/>
        <v>791</v>
      </c>
      <c r="C44" s="38">
        <f t="shared" si="8"/>
        <v>-1.1793707165306908</v>
      </c>
      <c r="D44" s="38">
        <f t="shared" si="0"/>
        <v>0.08378541155579698</v>
      </c>
      <c r="E44" s="39">
        <f t="shared" si="1"/>
        <v>0</v>
      </c>
      <c r="F44" s="38">
        <f t="shared" si="2"/>
        <v>0.08378541155579698</v>
      </c>
      <c r="G44" s="38">
        <f t="shared" si="3"/>
        <v>0.08476822048623922</v>
      </c>
      <c r="H44" s="38">
        <f t="shared" si="4"/>
        <v>-0.0009828089304422423</v>
      </c>
      <c r="I44" s="40">
        <f t="shared" si="5"/>
        <v>-1.26413893701693</v>
      </c>
      <c r="J44" s="25"/>
      <c r="K44" s="25"/>
    </row>
    <row r="45" spans="1:11" ht="15">
      <c r="A45" s="31">
        <f t="shared" si="6"/>
        <v>28</v>
      </c>
      <c r="B45" s="32">
        <f t="shared" si="7"/>
        <v>822</v>
      </c>
      <c r="C45" s="33">
        <f t="shared" si="8"/>
        <v>-1.26413893701693</v>
      </c>
      <c r="D45" s="33">
        <f t="shared" si="0"/>
        <v>0.08378541155579698</v>
      </c>
      <c r="E45" s="34">
        <f t="shared" si="1"/>
        <v>0</v>
      </c>
      <c r="F45" s="33">
        <f t="shared" si="2"/>
        <v>0.08378541155579698</v>
      </c>
      <c r="G45" s="33">
        <f t="shared" si="3"/>
        <v>0.08483886066997776</v>
      </c>
      <c r="H45" s="33">
        <f t="shared" si="4"/>
        <v>-0.001053449114180775</v>
      </c>
      <c r="I45" s="35">
        <f t="shared" si="5"/>
        <v>-1.3489777976869077</v>
      </c>
      <c r="J45" s="25"/>
      <c r="K45" s="25"/>
    </row>
    <row r="46" spans="1:11" ht="15">
      <c r="A46" s="36">
        <f t="shared" si="6"/>
        <v>29</v>
      </c>
      <c r="B46" s="37">
        <f t="shared" si="7"/>
        <v>852</v>
      </c>
      <c r="C46" s="38">
        <f t="shared" si="8"/>
        <v>-1.3489777976869077</v>
      </c>
      <c r="D46" s="38">
        <f t="shared" si="0"/>
        <v>0.08378541155579698</v>
      </c>
      <c r="E46" s="39">
        <f t="shared" si="1"/>
        <v>0</v>
      </c>
      <c r="F46" s="38">
        <f t="shared" si="2"/>
        <v>0.08378541155579698</v>
      </c>
      <c r="G46" s="38">
        <f t="shared" si="3"/>
        <v>0.08490955972053607</v>
      </c>
      <c r="H46" s="38">
        <f t="shared" si="4"/>
        <v>-0.00112414816473909</v>
      </c>
      <c r="I46" s="40">
        <f t="shared" si="5"/>
        <v>-1.4338873574074438</v>
      </c>
      <c r="J46" s="25"/>
      <c r="K46" s="25"/>
    </row>
    <row r="47" spans="1:11" ht="15">
      <c r="A47" s="31">
        <f t="shared" si="6"/>
        <v>30</v>
      </c>
      <c r="B47" s="32">
        <f t="shared" si="7"/>
        <v>883</v>
      </c>
      <c r="C47" s="33">
        <f t="shared" si="8"/>
        <v>-1.4338873574074438</v>
      </c>
      <c r="D47" s="33">
        <f t="shared" si="0"/>
        <v>0.08378541155579698</v>
      </c>
      <c r="E47" s="34">
        <f t="shared" si="1"/>
        <v>0</v>
      </c>
      <c r="F47" s="33">
        <f t="shared" si="2"/>
        <v>0.08378541155579698</v>
      </c>
      <c r="G47" s="33">
        <f t="shared" si="3"/>
        <v>0.08498031768696986</v>
      </c>
      <c r="H47" s="33">
        <f t="shared" si="4"/>
        <v>-0.0011949061311728698</v>
      </c>
      <c r="I47" s="35">
        <f t="shared" si="5"/>
        <v>-1.5188676750944137</v>
      </c>
      <c r="J47" s="25"/>
      <c r="K47" s="25"/>
    </row>
    <row r="48" spans="1:11" ht="15">
      <c r="A48" s="36">
        <f t="shared" si="6"/>
        <v>31</v>
      </c>
      <c r="B48" s="37">
        <f t="shared" si="7"/>
        <v>913</v>
      </c>
      <c r="C48" s="38">
        <f t="shared" si="8"/>
        <v>-1.5188676750944137</v>
      </c>
      <c r="D48" s="38">
        <f t="shared" si="0"/>
        <v>0.08378541155579698</v>
      </c>
      <c r="E48" s="39">
        <f t="shared" si="1"/>
        <v>0</v>
      </c>
      <c r="F48" s="38">
        <f t="shared" si="2"/>
        <v>0.08378541155579698</v>
      </c>
      <c r="G48" s="38">
        <f t="shared" si="3"/>
        <v>0.08505113461837566</v>
      </c>
      <c r="H48" s="38">
        <f t="shared" si="4"/>
        <v>-0.001265723062578678</v>
      </c>
      <c r="I48" s="40">
        <f t="shared" si="5"/>
        <v>-1.6039188097127894</v>
      </c>
      <c r="J48" s="25"/>
      <c r="K48" s="25"/>
    </row>
    <row r="49" spans="1:11" ht="15">
      <c r="A49" s="31">
        <f t="shared" si="6"/>
        <v>32</v>
      </c>
      <c r="B49" s="32">
        <f t="shared" si="7"/>
        <v>944</v>
      </c>
      <c r="C49" s="33">
        <f t="shared" si="8"/>
        <v>-1.6039188097127894</v>
      </c>
      <c r="D49" s="33">
        <f t="shared" si="0"/>
        <v>0.08378541155579698</v>
      </c>
      <c r="E49" s="34">
        <f t="shared" si="1"/>
        <v>0</v>
      </c>
      <c r="F49" s="33">
        <f t="shared" si="2"/>
        <v>0.08378541155579698</v>
      </c>
      <c r="G49" s="33">
        <f t="shared" si="3"/>
        <v>0.08512201056389097</v>
      </c>
      <c r="H49" s="33">
        <f t="shared" si="4"/>
        <v>-0.0013365990080939914</v>
      </c>
      <c r="I49" s="35">
        <f t="shared" si="5"/>
        <v>-1.6890408202766805</v>
      </c>
      <c r="J49" s="25"/>
      <c r="K49" s="25"/>
    </row>
    <row r="50" spans="1:11" ht="15">
      <c r="A50" s="36">
        <f t="shared" si="6"/>
        <v>33</v>
      </c>
      <c r="B50" s="37">
        <f t="shared" si="7"/>
        <v>975</v>
      </c>
      <c r="C50" s="38">
        <f t="shared" si="8"/>
        <v>-1.6890408202766805</v>
      </c>
      <c r="D50" s="38">
        <f t="shared" si="0"/>
        <v>0.08378541155579698</v>
      </c>
      <c r="E50" s="39">
        <f t="shared" si="1"/>
        <v>0</v>
      </c>
      <c r="F50" s="38">
        <f t="shared" si="2"/>
        <v>0.08378541155579698</v>
      </c>
      <c r="G50" s="38">
        <f t="shared" si="3"/>
        <v>0.08519294557269422</v>
      </c>
      <c r="H50" s="38">
        <f t="shared" si="4"/>
        <v>-0.0014075340168972338</v>
      </c>
      <c r="I50" s="40">
        <f t="shared" si="5"/>
        <v>-1.7742337658493748</v>
      </c>
      <c r="J50" s="25"/>
      <c r="K50" s="25"/>
    </row>
    <row r="51" spans="1:11" ht="15">
      <c r="A51" s="31">
        <f t="shared" si="6"/>
        <v>34</v>
      </c>
      <c r="B51" s="32">
        <f t="shared" si="7"/>
        <v>1005</v>
      </c>
      <c r="C51" s="33">
        <f t="shared" si="8"/>
        <v>-1.7742337658493748</v>
      </c>
      <c r="D51" s="33">
        <f t="shared" si="0"/>
        <v>0.08378541155579698</v>
      </c>
      <c r="E51" s="34">
        <f t="shared" si="1"/>
        <v>0</v>
      </c>
      <c r="F51" s="33">
        <f t="shared" si="2"/>
        <v>0.08378541155579698</v>
      </c>
      <c r="G51" s="33">
        <f t="shared" si="3"/>
        <v>0.0852639396940048</v>
      </c>
      <c r="H51" s="33">
        <f t="shared" si="4"/>
        <v>-0.0014785281382078124</v>
      </c>
      <c r="I51" s="35">
        <f t="shared" si="5"/>
        <v>-1.8594977055433795</v>
      </c>
      <c r="J51" s="25"/>
      <c r="K51" s="25"/>
    </row>
    <row r="52" spans="1:11" ht="15">
      <c r="A52" s="36">
        <f t="shared" si="6"/>
        <v>35</v>
      </c>
      <c r="B52" s="37">
        <f t="shared" si="7"/>
        <v>1036</v>
      </c>
      <c r="C52" s="38">
        <f t="shared" si="8"/>
        <v>-1.8594977055433795</v>
      </c>
      <c r="D52" s="38">
        <f t="shared" si="0"/>
        <v>0.08378541155579698</v>
      </c>
      <c r="E52" s="39">
        <f t="shared" si="1"/>
        <v>0</v>
      </c>
      <c r="F52" s="38">
        <f t="shared" si="2"/>
        <v>0.08378541155579698</v>
      </c>
      <c r="G52" s="38">
        <f t="shared" si="3"/>
        <v>0.08533499297708314</v>
      </c>
      <c r="H52" s="38">
        <f t="shared" si="4"/>
        <v>-0.0015495814212861496</v>
      </c>
      <c r="I52" s="40">
        <f t="shared" si="5"/>
        <v>-1.9448326985204627</v>
      </c>
      <c r="J52" s="25"/>
      <c r="K52" s="25"/>
    </row>
    <row r="53" spans="1:11" ht="15">
      <c r="A53" s="31">
        <f t="shared" si="6"/>
        <v>36</v>
      </c>
      <c r="B53" s="32">
        <f t="shared" si="7"/>
        <v>1066</v>
      </c>
      <c r="C53" s="33">
        <f t="shared" si="8"/>
        <v>-1.9448326985204627</v>
      </c>
      <c r="D53" s="33">
        <f t="shared" si="0"/>
        <v>0.08378541155579698</v>
      </c>
      <c r="E53" s="34">
        <f t="shared" si="1"/>
        <v>0</v>
      </c>
      <c r="F53" s="33">
        <f t="shared" si="2"/>
        <v>0.08378541155579698</v>
      </c>
      <c r="G53" s="33">
        <f t="shared" si="3"/>
        <v>0.0854061054712307</v>
      </c>
      <c r="H53" s="33">
        <f t="shared" si="4"/>
        <v>-0.001620693915433719</v>
      </c>
      <c r="I53" s="35">
        <f t="shared" si="5"/>
        <v>-2.0302388039916934</v>
      </c>
      <c r="J53" s="25"/>
      <c r="K53" s="25"/>
    </row>
    <row r="54" spans="1:11" ht="15">
      <c r="A54" s="36">
        <f t="shared" si="6"/>
        <v>37</v>
      </c>
      <c r="B54" s="37">
        <f t="shared" si="7"/>
        <v>1097</v>
      </c>
      <c r="C54" s="38">
        <f t="shared" si="8"/>
        <v>-2.0302388039916934</v>
      </c>
      <c r="D54" s="38">
        <f t="shared" si="0"/>
        <v>0.08378541155579698</v>
      </c>
      <c r="E54" s="39">
        <f t="shared" si="1"/>
        <v>0</v>
      </c>
      <c r="F54" s="38">
        <f t="shared" si="2"/>
        <v>0.08378541155579698</v>
      </c>
      <c r="G54" s="38">
        <f t="shared" si="3"/>
        <v>0.08547727722579006</v>
      </c>
      <c r="H54" s="38">
        <f t="shared" si="4"/>
        <v>-0.001691865669993078</v>
      </c>
      <c r="I54" s="40">
        <f t="shared" si="5"/>
        <v>-2.1157160812174833</v>
      </c>
      <c r="J54" s="25"/>
      <c r="K54" s="25"/>
    </row>
    <row r="55" spans="1:11" ht="15">
      <c r="A55" s="31">
        <f t="shared" si="6"/>
        <v>38</v>
      </c>
      <c r="B55" s="32">
        <f t="shared" si="7"/>
        <v>1128</v>
      </c>
      <c r="C55" s="33">
        <f t="shared" si="8"/>
        <v>-2.1157160812174833</v>
      </c>
      <c r="D55" s="33">
        <f t="shared" si="0"/>
        <v>0.08378541155579698</v>
      </c>
      <c r="E55" s="34">
        <f t="shared" si="1"/>
        <v>0</v>
      </c>
      <c r="F55" s="33">
        <f t="shared" si="2"/>
        <v>0.08378541155579698</v>
      </c>
      <c r="G55" s="33">
        <f t="shared" si="3"/>
        <v>0.08554850829014489</v>
      </c>
      <c r="H55" s="33">
        <f t="shared" si="4"/>
        <v>-0.0017630967343479026</v>
      </c>
      <c r="I55" s="35">
        <f t="shared" si="5"/>
        <v>-2.201264589507628</v>
      </c>
      <c r="J55" s="25"/>
      <c r="K55" s="25"/>
    </row>
    <row r="56" spans="1:11" ht="15">
      <c r="A56" s="36">
        <f t="shared" si="6"/>
        <v>39</v>
      </c>
      <c r="B56" s="37">
        <f t="shared" si="7"/>
        <v>1156</v>
      </c>
      <c r="C56" s="38">
        <f t="shared" si="8"/>
        <v>-2.201264589507628</v>
      </c>
      <c r="D56" s="38">
        <f t="shared" si="0"/>
        <v>0.08378541155579698</v>
      </c>
      <c r="E56" s="39">
        <f t="shared" si="1"/>
        <v>0</v>
      </c>
      <c r="F56" s="38">
        <f t="shared" si="2"/>
        <v>0.08378541155579698</v>
      </c>
      <c r="G56" s="38">
        <f t="shared" si="3"/>
        <v>0.08561979871372001</v>
      </c>
      <c r="H56" s="38">
        <f t="shared" si="4"/>
        <v>-0.0018343871579230234</v>
      </c>
      <c r="I56" s="40">
        <f t="shared" si="5"/>
        <v>-2.286884388221348</v>
      </c>
      <c r="J56" s="25"/>
      <c r="K56" s="25"/>
    </row>
    <row r="57" spans="1:11" ht="15">
      <c r="A57" s="31">
        <f t="shared" si="6"/>
        <v>40</v>
      </c>
      <c r="B57" s="32">
        <f t="shared" si="7"/>
        <v>1187</v>
      </c>
      <c r="C57" s="33">
        <f t="shared" si="8"/>
        <v>-2.286884388221348</v>
      </c>
      <c r="D57" s="33">
        <f t="shared" si="0"/>
        <v>0.08378541155579698</v>
      </c>
      <c r="E57" s="34">
        <f t="shared" si="1"/>
        <v>0</v>
      </c>
      <c r="F57" s="33">
        <f t="shared" si="2"/>
        <v>0.08378541155579698</v>
      </c>
      <c r="G57" s="33">
        <f t="shared" si="3"/>
        <v>0.08569114854598144</v>
      </c>
      <c r="H57" s="33">
        <f t="shared" si="4"/>
        <v>-0.0019057369901844569</v>
      </c>
      <c r="I57" s="35">
        <f t="shared" si="5"/>
        <v>-2.3725755367673296</v>
      </c>
      <c r="J57" s="25"/>
      <c r="K57" s="25"/>
    </row>
    <row r="58" spans="1:11" ht="15">
      <c r="A58" s="36">
        <f t="shared" si="6"/>
        <v>41</v>
      </c>
      <c r="B58" s="37">
        <f t="shared" si="7"/>
        <v>1217</v>
      </c>
      <c r="C58" s="38">
        <f t="shared" si="8"/>
        <v>-2.3725755367673296</v>
      </c>
      <c r="D58" s="38">
        <f t="shared" si="0"/>
        <v>0.08378541155579698</v>
      </c>
      <c r="E58" s="39">
        <f t="shared" si="1"/>
        <v>0</v>
      </c>
      <c r="F58" s="38">
        <f t="shared" si="2"/>
        <v>0.08378541155579698</v>
      </c>
      <c r="G58" s="38">
        <f t="shared" si="3"/>
        <v>0.08576255783643642</v>
      </c>
      <c r="H58" s="38">
        <f t="shared" si="4"/>
        <v>-0.0019771462806394413</v>
      </c>
      <c r="I58" s="40">
        <f t="shared" si="5"/>
        <v>-2.458338094603766</v>
      </c>
      <c r="J58" s="25"/>
      <c r="K58" s="25"/>
    </row>
    <row r="59" spans="1:11" ht="15">
      <c r="A59" s="41">
        <f t="shared" si="6"/>
        <v>42</v>
      </c>
      <c r="B59" s="42">
        <f t="shared" si="7"/>
        <v>1248</v>
      </c>
      <c r="C59" s="43">
        <f t="shared" si="8"/>
        <v>-2.458338094603766</v>
      </c>
      <c r="D59" s="43">
        <f t="shared" si="0"/>
        <v>0.08378541155579698</v>
      </c>
      <c r="E59" s="44">
        <f t="shared" si="1"/>
        <v>0</v>
      </c>
      <c r="F59" s="43">
        <f t="shared" si="2"/>
        <v>0.08378541155579698</v>
      </c>
      <c r="G59" s="43">
        <f t="shared" si="3"/>
        <v>0.08583402663463345</v>
      </c>
      <c r="H59" s="43">
        <f t="shared" si="4"/>
        <v>-0.002048615078836472</v>
      </c>
      <c r="I59" s="45">
        <f t="shared" si="5"/>
        <v>-2.5441721212383994</v>
      </c>
      <c r="J59" s="25"/>
      <c r="K59" s="25"/>
    </row>
    <row r="60" spans="1:11" ht="15">
      <c r="A60" s="46">
        <f t="shared" si="6"/>
        <v>43</v>
      </c>
      <c r="B60" s="47">
        <f t="shared" si="7"/>
        <v>1278</v>
      </c>
      <c r="C60" s="48">
        <f t="shared" si="8"/>
        <v>-2.5441721212383994</v>
      </c>
      <c r="D60" s="48">
        <f t="shared" si="0"/>
        <v>0.08378541155579698</v>
      </c>
      <c r="E60" s="49">
        <f t="shared" si="1"/>
        <v>0</v>
      </c>
      <c r="F60" s="48">
        <f t="shared" si="2"/>
        <v>0.08378541155579698</v>
      </c>
      <c r="G60" s="48">
        <f t="shared" si="3"/>
        <v>0.08590555499016231</v>
      </c>
      <c r="H60" s="48">
        <f t="shared" si="4"/>
        <v>-0.002120143434365333</v>
      </c>
      <c r="I60" s="48">
        <f t="shared" si="5"/>
        <v>-2.6300776762285616</v>
      </c>
      <c r="J60" s="25"/>
      <c r="K60" s="25"/>
    </row>
    <row r="61" spans="1:11" ht="15">
      <c r="A61" s="46">
        <f t="shared" si="6"/>
        <v>44</v>
      </c>
      <c r="B61" s="47">
        <f t="shared" si="7"/>
        <v>1309</v>
      </c>
      <c r="C61" s="48">
        <f t="shared" si="8"/>
        <v>-2.6300776762285616</v>
      </c>
      <c r="D61" s="48">
        <f t="shared" si="0"/>
        <v>0.08378541155579698</v>
      </c>
      <c r="E61" s="49">
        <f t="shared" si="1"/>
        <v>0</v>
      </c>
      <c r="F61" s="48">
        <f t="shared" si="2"/>
        <v>0.08378541155579698</v>
      </c>
      <c r="G61" s="48">
        <f t="shared" si="3"/>
        <v>0.08597714295265411</v>
      </c>
      <c r="H61" s="48">
        <f t="shared" si="4"/>
        <v>-0.002191731396857135</v>
      </c>
      <c r="I61" s="48">
        <f t="shared" si="5"/>
        <v>-2.7160548191812155</v>
      </c>
      <c r="J61" s="25"/>
      <c r="K61" s="25"/>
    </row>
    <row r="62" spans="1:11" ht="15">
      <c r="A62" s="46">
        <f t="shared" si="6"/>
        <v>45</v>
      </c>
      <c r="B62" s="47">
        <f t="shared" si="7"/>
        <v>1340</v>
      </c>
      <c r="C62" s="48">
        <f t="shared" si="8"/>
        <v>-2.7160548191812155</v>
      </c>
      <c r="D62" s="48">
        <f t="shared" si="0"/>
        <v>0.08378541155579698</v>
      </c>
      <c r="E62" s="49">
        <f t="shared" si="1"/>
        <v>0</v>
      </c>
      <c r="F62" s="48">
        <f t="shared" si="2"/>
        <v>0.08378541155579698</v>
      </c>
      <c r="G62" s="48">
        <f t="shared" si="3"/>
        <v>0.08604879057178133</v>
      </c>
      <c r="H62" s="48">
        <f t="shared" si="4"/>
        <v>-0.0022633790159843465</v>
      </c>
      <c r="I62" s="48">
        <f t="shared" si="5"/>
        <v>-2.8021036097529968</v>
      </c>
      <c r="J62" s="25"/>
      <c r="K62" s="25"/>
    </row>
    <row r="63" spans="1:11" ht="15">
      <c r="A63" s="46">
        <f t="shared" si="6"/>
        <v>46</v>
      </c>
      <c r="B63" s="47">
        <f t="shared" si="7"/>
        <v>1370</v>
      </c>
      <c r="C63" s="48">
        <f t="shared" si="8"/>
        <v>-2.8021036097529968</v>
      </c>
      <c r="D63" s="48">
        <f t="shared" si="0"/>
        <v>0.08378541155579698</v>
      </c>
      <c r="E63" s="49">
        <f t="shared" si="1"/>
        <v>0</v>
      </c>
      <c r="F63" s="48">
        <f t="shared" si="2"/>
        <v>0.08378541155579698</v>
      </c>
      <c r="G63" s="48">
        <f t="shared" si="3"/>
        <v>0.08612049789725781</v>
      </c>
      <c r="H63" s="48">
        <f t="shared" si="4"/>
        <v>-0.0023350863414608306</v>
      </c>
      <c r="I63" s="48">
        <f t="shared" si="5"/>
        <v>-2.8882241076502546</v>
      </c>
      <c r="J63" s="25"/>
      <c r="K63" s="25"/>
    </row>
    <row r="64" spans="1:11" ht="15">
      <c r="A64" s="46">
        <f t="shared" si="6"/>
        <v>47</v>
      </c>
      <c r="B64" s="47">
        <f t="shared" si="7"/>
        <v>1401</v>
      </c>
      <c r="C64" s="48">
        <f t="shared" si="8"/>
        <v>-2.8882241076502546</v>
      </c>
      <c r="D64" s="48">
        <f t="shared" si="0"/>
        <v>0.08378541155579698</v>
      </c>
      <c r="E64" s="49">
        <f t="shared" si="1"/>
        <v>0</v>
      </c>
      <c r="F64" s="48">
        <f t="shared" si="2"/>
        <v>0.08378541155579698</v>
      </c>
      <c r="G64" s="48">
        <f t="shared" si="3"/>
        <v>0.08619226497883886</v>
      </c>
      <c r="H64" s="48">
        <f t="shared" si="4"/>
        <v>-0.002406853423041879</v>
      </c>
      <c r="I64" s="48">
        <f t="shared" si="5"/>
        <v>-2.9744163726290935</v>
      </c>
      <c r="J64" s="25"/>
      <c r="K64" s="25"/>
    </row>
    <row r="65" spans="1:11" ht="15">
      <c r="A65" s="46">
        <f t="shared" si="6"/>
        <v>48</v>
      </c>
      <c r="B65" s="47">
        <f t="shared" si="7"/>
        <v>1431</v>
      </c>
      <c r="C65" s="48">
        <f t="shared" si="8"/>
        <v>-2.9744163726290935</v>
      </c>
      <c r="D65" s="48">
        <f t="shared" si="0"/>
        <v>0.08378541155579698</v>
      </c>
      <c r="E65" s="49">
        <f t="shared" si="1"/>
        <v>0</v>
      </c>
      <c r="F65" s="48">
        <f t="shared" si="2"/>
        <v>0.08378541155579698</v>
      </c>
      <c r="G65" s="48">
        <f t="shared" si="3"/>
        <v>0.08626409186632122</v>
      </c>
      <c r="H65" s="48">
        <f t="shared" si="4"/>
        <v>-0.0024786803105242444</v>
      </c>
      <c r="I65" s="48">
        <f t="shared" si="5"/>
        <v>-3.0606804644954146</v>
      </c>
      <c r="J65" s="25"/>
      <c r="K65" s="25"/>
    </row>
    <row r="66" spans="1:11" ht="15">
      <c r="A66" s="46">
        <f t="shared" si="6"/>
        <v>49</v>
      </c>
      <c r="B66" s="47">
        <f t="shared" si="7"/>
        <v>1462</v>
      </c>
      <c r="C66" s="48">
        <f t="shared" si="8"/>
        <v>-3.0606804644954146</v>
      </c>
      <c r="D66" s="48">
        <f t="shared" si="0"/>
        <v>0.08378541155579698</v>
      </c>
      <c r="E66" s="49">
        <f t="shared" si="1"/>
        <v>0</v>
      </c>
      <c r="F66" s="48">
        <f t="shared" si="2"/>
        <v>0.08378541155579698</v>
      </c>
      <c r="G66" s="48">
        <f t="shared" si="3"/>
        <v>0.08633597860954316</v>
      </c>
      <c r="H66" s="48">
        <f t="shared" si="4"/>
        <v>-0.002550567053746179</v>
      </c>
      <c r="I66" s="48">
        <f t="shared" si="5"/>
        <v>-3.147016443104958</v>
      </c>
      <c r="J66" s="25"/>
      <c r="K66" s="25"/>
    </row>
    <row r="67" spans="1:11" ht="15">
      <c r="A67" s="46">
        <f t="shared" si="6"/>
        <v>50</v>
      </c>
      <c r="B67" s="47">
        <f t="shared" si="7"/>
        <v>1493</v>
      </c>
      <c r="C67" s="48">
        <f t="shared" si="8"/>
        <v>-3.147016443104958</v>
      </c>
      <c r="D67" s="48">
        <f t="shared" si="0"/>
        <v>0.08378541155579698</v>
      </c>
      <c r="E67" s="49">
        <f t="shared" si="1"/>
        <v>0</v>
      </c>
      <c r="F67" s="48">
        <f t="shared" si="2"/>
        <v>0.08378541155579698</v>
      </c>
      <c r="G67" s="48">
        <f t="shared" si="3"/>
        <v>0.08640792525838445</v>
      </c>
      <c r="H67" s="48">
        <f t="shared" si="4"/>
        <v>-0.002622513702587465</v>
      </c>
      <c r="I67" s="48">
        <f t="shared" si="5"/>
        <v>-3.2334243683633423</v>
      </c>
      <c r="J67" s="25"/>
      <c r="K67" s="25"/>
    </row>
    <row r="68" spans="1:11" ht="15">
      <c r="A68" s="46">
        <f t="shared" si="6"/>
        <v>51</v>
      </c>
      <c r="B68" s="47">
        <f t="shared" si="7"/>
        <v>1522</v>
      </c>
      <c r="C68" s="48">
        <f t="shared" si="8"/>
        <v>-3.2334243683633423</v>
      </c>
      <c r="D68" s="48">
        <f t="shared" si="0"/>
        <v>0.08378541155579698</v>
      </c>
      <c r="E68" s="49">
        <f t="shared" si="1"/>
        <v>0</v>
      </c>
      <c r="F68" s="48">
        <f t="shared" si="2"/>
        <v>0.08378541155579698</v>
      </c>
      <c r="G68" s="48">
        <f t="shared" si="3"/>
        <v>0.08647993186276644</v>
      </c>
      <c r="H68" s="48">
        <f t="shared" si="4"/>
        <v>-0.002694520306969452</v>
      </c>
      <c r="I68" s="48">
        <f t="shared" si="5"/>
        <v>-3.3199043002261086</v>
      </c>
      <c r="J68" s="25"/>
      <c r="K68" s="25"/>
    </row>
    <row r="69" spans="1:11" ht="15">
      <c r="A69" s="46">
        <f t="shared" si="6"/>
        <v>52</v>
      </c>
      <c r="B69" s="47">
        <f t="shared" si="7"/>
        <v>1553</v>
      </c>
      <c r="C69" s="48">
        <f t="shared" si="8"/>
        <v>-3.3199043002261086</v>
      </c>
      <c r="D69" s="48">
        <f t="shared" si="0"/>
        <v>0.08378541155579698</v>
      </c>
      <c r="E69" s="49">
        <f t="shared" si="1"/>
        <v>0</v>
      </c>
      <c r="F69" s="48">
        <f t="shared" si="2"/>
        <v>0.08378541155579698</v>
      </c>
      <c r="G69" s="48">
        <f t="shared" si="3"/>
        <v>0.08655199847265208</v>
      </c>
      <c r="H69" s="48">
        <f t="shared" si="4"/>
        <v>-0.0027665869168550902</v>
      </c>
      <c r="I69" s="48">
        <f t="shared" si="5"/>
        <v>-3.4064562986987608</v>
      </c>
      <c r="J69" s="25"/>
      <c r="K69" s="25"/>
    </row>
    <row r="70" spans="1:11" ht="15">
      <c r="A70" s="46">
        <f t="shared" si="6"/>
        <v>53</v>
      </c>
      <c r="B70" s="47">
        <f t="shared" si="7"/>
        <v>1583</v>
      </c>
      <c r="C70" s="48">
        <f t="shared" si="8"/>
        <v>-3.4064562986987608</v>
      </c>
      <c r="D70" s="48">
        <f t="shared" si="0"/>
        <v>0.08378541155579698</v>
      </c>
      <c r="E70" s="49">
        <f t="shared" si="1"/>
        <v>0</v>
      </c>
      <c r="F70" s="48">
        <f t="shared" si="2"/>
        <v>0.08378541155579698</v>
      </c>
      <c r="G70" s="48">
        <f t="shared" si="3"/>
        <v>0.08662412513804595</v>
      </c>
      <c r="H70" s="48">
        <f t="shared" si="4"/>
        <v>-0.0028387135822489674</v>
      </c>
      <c r="I70" s="48">
        <f t="shared" si="5"/>
        <v>-3.4930804238368065</v>
      </c>
      <c r="J70" s="25"/>
      <c r="K70" s="25"/>
    </row>
    <row r="71" spans="1:11" ht="15">
      <c r="A71" s="46">
        <f t="shared" si="6"/>
        <v>54</v>
      </c>
      <c r="B71" s="47">
        <f t="shared" si="7"/>
        <v>1614</v>
      </c>
      <c r="C71" s="48">
        <f t="shared" si="8"/>
        <v>-3.4930804238368065</v>
      </c>
      <c r="D71" s="48">
        <f t="shared" si="0"/>
        <v>0.08378541155579698</v>
      </c>
      <c r="E71" s="49">
        <f t="shared" si="1"/>
        <v>0</v>
      </c>
      <c r="F71" s="48">
        <f t="shared" si="2"/>
        <v>0.08378541155579698</v>
      </c>
      <c r="G71" s="48">
        <f t="shared" si="3"/>
        <v>0.08669631190899432</v>
      </c>
      <c r="H71" s="48">
        <f t="shared" si="4"/>
        <v>-0.0029109003531973387</v>
      </c>
      <c r="I71" s="48">
        <f t="shared" si="5"/>
        <v>-3.579776735745801</v>
      </c>
      <c r="J71" s="25"/>
      <c r="K71" s="25"/>
    </row>
    <row r="72" spans="1:11" ht="15">
      <c r="A72" s="46">
        <f t="shared" si="6"/>
        <v>55</v>
      </c>
      <c r="B72" s="47">
        <f t="shared" si="7"/>
        <v>1644</v>
      </c>
      <c r="C72" s="48">
        <f t="shared" si="8"/>
        <v>-3.579776735745801</v>
      </c>
      <c r="D72" s="48">
        <f t="shared" si="0"/>
        <v>0.08378541155579698</v>
      </c>
      <c r="E72" s="49">
        <f t="shared" si="1"/>
        <v>0</v>
      </c>
      <c r="F72" s="48">
        <f t="shared" si="2"/>
        <v>0.08378541155579698</v>
      </c>
      <c r="G72" s="48">
        <f t="shared" si="3"/>
        <v>0.08676855883558515</v>
      </c>
      <c r="H72" s="48">
        <f t="shared" si="4"/>
        <v>-0.0029831472797881673</v>
      </c>
      <c r="I72" s="48">
        <f t="shared" si="5"/>
        <v>-3.666545294581386</v>
      </c>
      <c r="J72" s="25"/>
      <c r="K72" s="25"/>
    </row>
    <row r="73" spans="1:11" ht="15">
      <c r="A73" s="46">
        <f t="shared" si="6"/>
        <v>56</v>
      </c>
      <c r="B73" s="47">
        <f t="shared" si="7"/>
        <v>1675</v>
      </c>
      <c r="C73" s="48">
        <f t="shared" si="8"/>
        <v>-3.666545294581386</v>
      </c>
      <c r="D73" s="48">
        <f t="shared" si="0"/>
        <v>0.08378541155579698</v>
      </c>
      <c r="E73" s="49">
        <f t="shared" si="1"/>
        <v>0</v>
      </c>
      <c r="F73" s="48">
        <f t="shared" si="2"/>
        <v>0.08378541155579698</v>
      </c>
      <c r="G73" s="48">
        <f t="shared" si="3"/>
        <v>0.08684086596794814</v>
      </c>
      <c r="H73" s="48">
        <f t="shared" si="4"/>
        <v>-0.0030554544121511548</v>
      </c>
      <c r="I73" s="48">
        <f t="shared" si="5"/>
        <v>-3.753386160549334</v>
      </c>
      <c r="J73" s="25"/>
      <c r="K73" s="25"/>
    </row>
    <row r="74" spans="1:11" ht="15">
      <c r="A74" s="46">
        <f t="shared" si="6"/>
        <v>57</v>
      </c>
      <c r="B74" s="47">
        <f t="shared" si="7"/>
        <v>1706</v>
      </c>
      <c r="C74" s="48">
        <f t="shared" si="8"/>
        <v>-3.753386160549334</v>
      </c>
      <c r="D74" s="48">
        <f t="shared" si="0"/>
        <v>0.08378541155579698</v>
      </c>
      <c r="E74" s="49">
        <f t="shared" si="1"/>
        <v>0</v>
      </c>
      <c r="F74" s="48">
        <f t="shared" si="2"/>
        <v>0.08378541155579698</v>
      </c>
      <c r="G74" s="48">
        <f t="shared" si="3"/>
        <v>0.08691323335625475</v>
      </c>
      <c r="H74" s="48">
        <f t="shared" si="4"/>
        <v>-0.003127821800457779</v>
      </c>
      <c r="I74" s="48">
        <f t="shared" si="5"/>
        <v>-3.840299393905589</v>
      </c>
      <c r="J74" s="25"/>
      <c r="K74" s="25"/>
    </row>
    <row r="75" spans="1:11" ht="15">
      <c r="A75" s="46">
        <f t="shared" si="6"/>
        <v>58</v>
      </c>
      <c r="B75" s="47">
        <f t="shared" si="7"/>
        <v>1736</v>
      </c>
      <c r="C75" s="48">
        <f t="shared" si="8"/>
        <v>-3.840299393905589</v>
      </c>
      <c r="D75" s="48">
        <f t="shared" si="0"/>
        <v>0.08378541155579698</v>
      </c>
      <c r="E75" s="49">
        <f t="shared" si="1"/>
        <v>0</v>
      </c>
      <c r="F75" s="48">
        <f t="shared" si="2"/>
        <v>0.08378541155579698</v>
      </c>
      <c r="G75" s="48">
        <f t="shared" si="3"/>
        <v>0.08698566105071831</v>
      </c>
      <c r="H75" s="48">
        <f t="shared" si="4"/>
        <v>-0.0032002494949213245</v>
      </c>
      <c r="I75" s="48">
        <f t="shared" si="5"/>
        <v>-3.9272850549563074</v>
      </c>
      <c r="J75" s="25"/>
      <c r="K75" s="25"/>
    </row>
    <row r="76" spans="1:11" ht="15">
      <c r="A76" s="46">
        <f t="shared" si="6"/>
        <v>59</v>
      </c>
      <c r="B76" s="47">
        <f t="shared" si="7"/>
        <v>1767</v>
      </c>
      <c r="C76" s="48">
        <f t="shared" si="8"/>
        <v>-3.9272850549563074</v>
      </c>
      <c r="D76" s="48">
        <f t="shared" si="0"/>
        <v>0.08378541155579698</v>
      </c>
      <c r="E76" s="49">
        <f t="shared" si="1"/>
        <v>0</v>
      </c>
      <c r="F76" s="48">
        <f t="shared" si="2"/>
        <v>0.08378541155579698</v>
      </c>
      <c r="G76" s="48">
        <f t="shared" si="3"/>
        <v>0.0870581491015939</v>
      </c>
      <c r="H76" s="48">
        <f t="shared" si="4"/>
        <v>-0.003272737545796923</v>
      </c>
      <c r="I76" s="48">
        <f t="shared" si="5"/>
        <v>-4.0143432040579015</v>
      </c>
      <c r="J76" s="25"/>
      <c r="K76" s="25"/>
    </row>
    <row r="77" spans="1:11" ht="15">
      <c r="A77" s="46">
        <f t="shared" si="6"/>
        <v>60</v>
      </c>
      <c r="B77" s="47">
        <f t="shared" si="7"/>
        <v>1797</v>
      </c>
      <c r="C77" s="48">
        <f t="shared" si="8"/>
        <v>-4.0143432040579015</v>
      </c>
      <c r="D77" s="48">
        <f t="shared" si="0"/>
        <v>0.08378541155579698</v>
      </c>
      <c r="E77" s="49">
        <f t="shared" si="1"/>
        <v>0</v>
      </c>
      <c r="F77" s="48">
        <f t="shared" si="2"/>
        <v>0.08378541155579698</v>
      </c>
      <c r="G77" s="48">
        <f t="shared" si="3"/>
        <v>0.08713069755917857</v>
      </c>
      <c r="H77" s="48">
        <f t="shared" si="4"/>
        <v>-0.0033452860033815843</v>
      </c>
      <c r="I77" s="48">
        <f t="shared" si="5"/>
        <v>-4.10147390161708</v>
      </c>
      <c r="J77" s="25"/>
      <c r="K77" s="25"/>
    </row>
    <row r="78" spans="1:11" ht="15">
      <c r="A78" s="46">
        <f t="shared" si="6"/>
        <v>61</v>
      </c>
      <c r="B78" s="47">
        <f t="shared" si="7"/>
        <v>1828</v>
      </c>
      <c r="C78" s="48">
        <f t="shared" si="8"/>
        <v>-4.10147390161708</v>
      </c>
      <c r="D78" s="48">
        <f t="shared" si="0"/>
        <v>0.08378541155579698</v>
      </c>
      <c r="E78" s="49">
        <f t="shared" si="1"/>
        <v>0</v>
      </c>
      <c r="F78" s="48">
        <f t="shared" si="2"/>
        <v>0.08378541155579698</v>
      </c>
      <c r="G78" s="48">
        <f t="shared" si="3"/>
        <v>0.08720330647381122</v>
      </c>
      <c r="H78" s="48">
        <f t="shared" si="4"/>
        <v>-0.0034178949180142335</v>
      </c>
      <c r="I78" s="48">
        <f t="shared" si="5"/>
        <v>-4.188677208090891</v>
      </c>
      <c r="J78" s="25"/>
      <c r="K78" s="25"/>
    </row>
    <row r="79" spans="1:11" ht="15">
      <c r="A79" s="46">
        <f t="shared" si="6"/>
        <v>62</v>
      </c>
      <c r="B79" s="47">
        <f t="shared" si="7"/>
        <v>1859</v>
      </c>
      <c r="C79" s="48">
        <f t="shared" si="8"/>
        <v>-4.188677208090891</v>
      </c>
      <c r="D79" s="48">
        <f t="shared" si="0"/>
        <v>0.08378541155579698</v>
      </c>
      <c r="E79" s="49">
        <f t="shared" si="1"/>
        <v>0</v>
      </c>
      <c r="F79" s="48">
        <f t="shared" si="2"/>
        <v>0.08378541155579698</v>
      </c>
      <c r="G79" s="48">
        <f t="shared" si="3"/>
        <v>0.08727597589587273</v>
      </c>
      <c r="H79" s="48">
        <f t="shared" si="4"/>
        <v>-0.003490564340075743</v>
      </c>
      <c r="I79" s="48">
        <f t="shared" si="5"/>
        <v>-4.275953183986764</v>
      </c>
      <c r="J79" s="25"/>
      <c r="K79" s="25"/>
    </row>
    <row r="80" spans="1:11" ht="15">
      <c r="A80" s="46">
        <f t="shared" si="6"/>
        <v>63</v>
      </c>
      <c r="B80" s="47">
        <f t="shared" si="7"/>
        <v>1887</v>
      </c>
      <c r="C80" s="48">
        <f t="shared" si="8"/>
        <v>-4.275953183986764</v>
      </c>
      <c r="D80" s="48">
        <f t="shared" si="0"/>
        <v>0.08378541155579698</v>
      </c>
      <c r="E80" s="49">
        <f t="shared" si="1"/>
        <v>0</v>
      </c>
      <c r="F80" s="48">
        <f t="shared" si="2"/>
        <v>0.08378541155579698</v>
      </c>
      <c r="G80" s="48">
        <f t="shared" si="3"/>
        <v>0.08734870587578596</v>
      </c>
      <c r="H80" s="48">
        <f t="shared" si="4"/>
        <v>-0.0035632943199889696</v>
      </c>
      <c r="I80" s="48">
        <f t="shared" si="5"/>
        <v>-4.36330188986255</v>
      </c>
      <c r="J80" s="25"/>
      <c r="K80" s="25"/>
    </row>
    <row r="81" spans="1:11" ht="15">
      <c r="A81" s="46">
        <f t="shared" si="6"/>
        <v>64</v>
      </c>
      <c r="B81" s="47">
        <f t="shared" si="7"/>
        <v>1918</v>
      </c>
      <c r="C81" s="48">
        <f t="shared" si="8"/>
        <v>-4.36330188986255</v>
      </c>
      <c r="D81" s="48">
        <f t="shared" si="0"/>
        <v>0.08378541155579698</v>
      </c>
      <c r="E81" s="49">
        <f t="shared" si="1"/>
        <v>0</v>
      </c>
      <c r="F81" s="48">
        <f t="shared" si="2"/>
        <v>0.08378541155579698</v>
      </c>
      <c r="G81" s="48">
        <f t="shared" si="3"/>
        <v>0.08742149646401577</v>
      </c>
      <c r="H81" s="48">
        <f t="shared" si="4"/>
        <v>-0.0036360849082187913</v>
      </c>
      <c r="I81" s="48">
        <f t="shared" si="5"/>
        <v>-4.450723386326565</v>
      </c>
      <c r="J81" s="25"/>
      <c r="K81" s="25"/>
    </row>
    <row r="82" spans="1:11" ht="15">
      <c r="A82" s="46">
        <f t="shared" si="6"/>
        <v>65</v>
      </c>
      <c r="B82" s="47">
        <f t="shared" si="7"/>
        <v>1948</v>
      </c>
      <c r="C82" s="48">
        <f t="shared" si="8"/>
        <v>-4.450723386326565</v>
      </c>
      <c r="D82" s="48">
        <f aca="true" t="shared" si="9" ref="D82:D145">IF(Pay_Num&lt;&gt;"",Scheduled_Monthly_Payment,"")</f>
        <v>0.08378541155579698</v>
      </c>
      <c r="E82" s="49">
        <f aca="true" t="shared" si="10" ref="E82:E145">IF(Pay_Num&lt;&gt;"",Scheduled_Extra_Payments,"")</f>
        <v>0</v>
      </c>
      <c r="F82" s="48">
        <f aca="true" t="shared" si="11" ref="F82:F145">IF(Pay_Num&lt;&gt;"",Sched_Pay+Extra_Pay,"")</f>
        <v>0.08378541155579698</v>
      </c>
      <c r="G82" s="48">
        <f aca="true" t="shared" si="12" ref="G82:G145">IF(Pay_Num&lt;&gt;"",Total_Pay-Int,"")</f>
        <v>0.08749434771106912</v>
      </c>
      <c r="H82" s="48">
        <f aca="true" t="shared" si="13" ref="H82:H145">IF(Pay_Num&lt;&gt;"",Beg_Bal*Interest_Rate/12,"")</f>
        <v>-0.003708936155272138</v>
      </c>
      <c r="I82" s="48">
        <f aca="true" t="shared" si="14" ref="I82:I145">IF(Pay_Num&lt;&gt;"",Beg_Bal-Princ,"")</f>
        <v>-4.538217734037635</v>
      </c>
      <c r="J82" s="25"/>
      <c r="K82" s="25"/>
    </row>
    <row r="83" spans="1:11" ht="15">
      <c r="A83" s="46">
        <f aca="true" t="shared" si="15" ref="A83:A146">IF(Values_Entered,A82+1,"")</f>
        <v>66</v>
      </c>
      <c r="B83" s="47">
        <f aca="true" t="shared" si="16" ref="B83:B146">IF(Pay_Num&lt;&gt;"",DATE(YEAR(B82),MONTH(B82)+1,DAY(B82)),"")</f>
        <v>1979</v>
      </c>
      <c r="C83" s="48">
        <f aca="true" t="shared" si="17" ref="C83:C146">IF(Pay_Num&lt;&gt;"",I82,"")</f>
        <v>-4.538217734037635</v>
      </c>
      <c r="D83" s="48">
        <f t="shared" si="9"/>
        <v>0.08378541155579698</v>
      </c>
      <c r="E83" s="49">
        <f t="shared" si="10"/>
        <v>0</v>
      </c>
      <c r="F83" s="48">
        <f t="shared" si="11"/>
        <v>0.08378541155579698</v>
      </c>
      <c r="G83" s="48">
        <f t="shared" si="12"/>
        <v>0.08756725966749501</v>
      </c>
      <c r="H83" s="48">
        <f t="shared" si="13"/>
        <v>-0.003781848111698029</v>
      </c>
      <c r="I83" s="48">
        <f t="shared" si="14"/>
        <v>-4.62578499370513</v>
      </c>
      <c r="J83" s="25"/>
      <c r="K83" s="25"/>
    </row>
    <row r="84" spans="1:11" ht="15">
      <c r="A84" s="46">
        <f t="shared" si="15"/>
        <v>67</v>
      </c>
      <c r="B84" s="47">
        <f t="shared" si="16"/>
        <v>2009</v>
      </c>
      <c r="C84" s="48">
        <f t="shared" si="17"/>
        <v>-4.62578499370513</v>
      </c>
      <c r="D84" s="48">
        <f t="shared" si="9"/>
        <v>0.08378541155579698</v>
      </c>
      <c r="E84" s="49">
        <f t="shared" si="10"/>
        <v>0</v>
      </c>
      <c r="F84" s="48">
        <f t="shared" si="11"/>
        <v>0.08378541155579698</v>
      </c>
      <c r="G84" s="48">
        <f t="shared" si="12"/>
        <v>0.08764023238388459</v>
      </c>
      <c r="H84" s="48">
        <f t="shared" si="13"/>
        <v>-0.0038548208280876086</v>
      </c>
      <c r="I84" s="48">
        <f t="shared" si="14"/>
        <v>-4.713425226089015</v>
      </c>
      <c r="J84" s="25"/>
      <c r="K84" s="25"/>
    </row>
    <row r="85" spans="1:11" ht="15">
      <c r="A85" s="46">
        <f t="shared" si="15"/>
        <v>68</v>
      </c>
      <c r="B85" s="47">
        <f t="shared" si="16"/>
        <v>2040</v>
      </c>
      <c r="C85" s="48">
        <f t="shared" si="17"/>
        <v>-4.713425226089015</v>
      </c>
      <c r="D85" s="48">
        <f t="shared" si="9"/>
        <v>0.08378541155579698</v>
      </c>
      <c r="E85" s="49">
        <f t="shared" si="10"/>
        <v>0</v>
      </c>
      <c r="F85" s="48">
        <f t="shared" si="11"/>
        <v>0.08378541155579698</v>
      </c>
      <c r="G85" s="48">
        <f t="shared" si="12"/>
        <v>0.08771326591087115</v>
      </c>
      <c r="H85" s="48">
        <f t="shared" si="13"/>
        <v>-0.003927854355074179</v>
      </c>
      <c r="I85" s="48">
        <f t="shared" si="14"/>
        <v>-4.801138491999886</v>
      </c>
      <c r="J85" s="25"/>
      <c r="K85" s="25"/>
    </row>
    <row r="86" spans="1:11" ht="15">
      <c r="A86" s="46">
        <f t="shared" si="15"/>
        <v>69</v>
      </c>
      <c r="B86" s="47">
        <f t="shared" si="16"/>
        <v>2071</v>
      </c>
      <c r="C86" s="48">
        <f t="shared" si="17"/>
        <v>-4.801138491999886</v>
      </c>
      <c r="D86" s="48">
        <f t="shared" si="9"/>
        <v>0.08378541155579698</v>
      </c>
      <c r="E86" s="49">
        <f t="shared" si="10"/>
        <v>0</v>
      </c>
      <c r="F86" s="48">
        <f t="shared" si="11"/>
        <v>0.08378541155579698</v>
      </c>
      <c r="G86" s="48">
        <f t="shared" si="12"/>
        <v>0.08778636029913021</v>
      </c>
      <c r="H86" s="48">
        <f t="shared" si="13"/>
        <v>-0.0040009487433332385</v>
      </c>
      <c r="I86" s="48">
        <f t="shared" si="14"/>
        <v>-4.8889248522990165</v>
      </c>
      <c r="J86" s="25"/>
      <c r="K86" s="25"/>
    </row>
    <row r="87" spans="1:11" ht="15">
      <c r="A87" s="46">
        <f t="shared" si="15"/>
        <v>70</v>
      </c>
      <c r="B87" s="47">
        <f t="shared" si="16"/>
        <v>2101</v>
      </c>
      <c r="C87" s="48">
        <f t="shared" si="17"/>
        <v>-4.8889248522990165</v>
      </c>
      <c r="D87" s="48">
        <f t="shared" si="9"/>
        <v>0.08378541155579698</v>
      </c>
      <c r="E87" s="49">
        <f t="shared" si="10"/>
        <v>0</v>
      </c>
      <c r="F87" s="48">
        <f t="shared" si="11"/>
        <v>0.08378541155579698</v>
      </c>
      <c r="G87" s="48">
        <f t="shared" si="12"/>
        <v>0.08785951559937949</v>
      </c>
      <c r="H87" s="48">
        <f t="shared" si="13"/>
        <v>-0.004074104043582514</v>
      </c>
      <c r="I87" s="48">
        <f t="shared" si="14"/>
        <v>-4.976784367898396</v>
      </c>
      <c r="J87" s="25"/>
      <c r="K87" s="25"/>
    </row>
    <row r="88" spans="1:11" ht="15">
      <c r="A88" s="46">
        <f t="shared" si="15"/>
        <v>71</v>
      </c>
      <c r="B88" s="47">
        <f t="shared" si="16"/>
        <v>2132</v>
      </c>
      <c r="C88" s="48">
        <f t="shared" si="17"/>
        <v>-4.976784367898396</v>
      </c>
      <c r="D88" s="48">
        <f t="shared" si="9"/>
        <v>0.08378541155579698</v>
      </c>
      <c r="E88" s="49">
        <f t="shared" si="10"/>
        <v>0</v>
      </c>
      <c r="F88" s="48">
        <f t="shared" si="11"/>
        <v>0.08378541155579698</v>
      </c>
      <c r="G88" s="48">
        <f t="shared" si="12"/>
        <v>0.08793273186237897</v>
      </c>
      <c r="H88" s="48">
        <f t="shared" si="13"/>
        <v>-0.004147320306581996</v>
      </c>
      <c r="I88" s="48">
        <f t="shared" si="14"/>
        <v>-5.064717099760775</v>
      </c>
      <c r="J88" s="25"/>
      <c r="K88" s="25"/>
    </row>
    <row r="89" spans="1:11" ht="15">
      <c r="A89" s="46">
        <f t="shared" si="15"/>
        <v>72</v>
      </c>
      <c r="B89" s="47">
        <f t="shared" si="16"/>
        <v>2162</v>
      </c>
      <c r="C89" s="48">
        <f t="shared" si="17"/>
        <v>-5.064717099760775</v>
      </c>
      <c r="D89" s="48">
        <f t="shared" si="9"/>
        <v>0.08378541155579698</v>
      </c>
      <c r="E89" s="49">
        <f t="shared" si="10"/>
        <v>0</v>
      </c>
      <c r="F89" s="48">
        <f t="shared" si="11"/>
        <v>0.08378541155579698</v>
      </c>
      <c r="G89" s="48">
        <f t="shared" si="12"/>
        <v>0.08800600913893096</v>
      </c>
      <c r="H89" s="48">
        <f t="shared" si="13"/>
        <v>-0.004220597583133979</v>
      </c>
      <c r="I89" s="48">
        <f t="shared" si="14"/>
        <v>-5.152723108899705</v>
      </c>
      <c r="J89" s="25"/>
      <c r="K89" s="25"/>
    </row>
    <row r="90" spans="1:11" ht="15">
      <c r="A90" s="46">
        <f t="shared" si="15"/>
        <v>73</v>
      </c>
      <c r="B90" s="47">
        <f t="shared" si="16"/>
        <v>2193</v>
      </c>
      <c r="C90" s="48">
        <f t="shared" si="17"/>
        <v>-5.152723108899705</v>
      </c>
      <c r="D90" s="48">
        <f t="shared" si="9"/>
        <v>0.08378541155579698</v>
      </c>
      <c r="E90" s="49">
        <f t="shared" si="10"/>
        <v>0</v>
      </c>
      <c r="F90" s="48">
        <f t="shared" si="11"/>
        <v>0.08378541155579698</v>
      </c>
      <c r="G90" s="48">
        <f t="shared" si="12"/>
        <v>0.08807934747988007</v>
      </c>
      <c r="H90" s="48">
        <f t="shared" si="13"/>
        <v>-0.004293935924083087</v>
      </c>
      <c r="I90" s="48">
        <f t="shared" si="14"/>
        <v>-5.240802456379585</v>
      </c>
      <c r="J90" s="25"/>
      <c r="K90" s="25"/>
    </row>
    <row r="91" spans="1:11" ht="15">
      <c r="A91" s="46">
        <f t="shared" si="15"/>
        <v>74</v>
      </c>
      <c r="B91" s="47">
        <f t="shared" si="16"/>
        <v>2224</v>
      </c>
      <c r="C91" s="48">
        <f t="shared" si="17"/>
        <v>-5.240802456379585</v>
      </c>
      <c r="D91" s="48">
        <f t="shared" si="9"/>
        <v>0.08378541155579698</v>
      </c>
      <c r="E91" s="49">
        <f t="shared" si="10"/>
        <v>0</v>
      </c>
      <c r="F91" s="48">
        <f t="shared" si="11"/>
        <v>0.08378541155579698</v>
      </c>
      <c r="G91" s="48">
        <f t="shared" si="12"/>
        <v>0.0881527469361133</v>
      </c>
      <c r="H91" s="48">
        <f t="shared" si="13"/>
        <v>-0.004367335380316321</v>
      </c>
      <c r="I91" s="48">
        <f t="shared" si="14"/>
        <v>-5.328955203315698</v>
      </c>
      <c r="J91" s="25"/>
      <c r="K91" s="25"/>
    </row>
    <row r="92" spans="1:11" ht="15">
      <c r="A92" s="46">
        <f t="shared" si="15"/>
        <v>75</v>
      </c>
      <c r="B92" s="47">
        <f t="shared" si="16"/>
        <v>2252</v>
      </c>
      <c r="C92" s="48">
        <f t="shared" si="17"/>
        <v>-5.328955203315698</v>
      </c>
      <c r="D92" s="48">
        <f t="shared" si="9"/>
        <v>0.08378541155579698</v>
      </c>
      <c r="E92" s="49">
        <f t="shared" si="10"/>
        <v>0</v>
      </c>
      <c r="F92" s="48">
        <f t="shared" si="11"/>
        <v>0.08378541155579698</v>
      </c>
      <c r="G92" s="48">
        <f t="shared" si="12"/>
        <v>0.08822620755856006</v>
      </c>
      <c r="H92" s="48">
        <f t="shared" si="13"/>
        <v>-0.004440796002763082</v>
      </c>
      <c r="I92" s="48">
        <f t="shared" si="14"/>
        <v>-5.417181410874258</v>
      </c>
      <c r="J92" s="25"/>
      <c r="K92" s="25"/>
    </row>
    <row r="93" spans="1:11" ht="15">
      <c r="A93" s="46">
        <f t="shared" si="15"/>
        <v>76</v>
      </c>
      <c r="B93" s="47">
        <f t="shared" si="16"/>
        <v>2283</v>
      </c>
      <c r="C93" s="48">
        <f t="shared" si="17"/>
        <v>-5.417181410874258</v>
      </c>
      <c r="D93" s="48">
        <f t="shared" si="9"/>
        <v>0.08378541155579698</v>
      </c>
      <c r="E93" s="49">
        <f t="shared" si="10"/>
        <v>0</v>
      </c>
      <c r="F93" s="48">
        <f t="shared" si="11"/>
        <v>0.08378541155579698</v>
      </c>
      <c r="G93" s="48">
        <f t="shared" si="12"/>
        <v>0.0882997293981922</v>
      </c>
      <c r="H93" s="48">
        <f t="shared" si="13"/>
        <v>-0.0045143178423952155</v>
      </c>
      <c r="I93" s="48">
        <f t="shared" si="14"/>
        <v>-5.505481140272451</v>
      </c>
      <c r="J93" s="25"/>
      <c r="K93" s="25"/>
    </row>
    <row r="94" spans="1:11" ht="15">
      <c r="A94" s="46">
        <f t="shared" si="15"/>
        <v>77</v>
      </c>
      <c r="B94" s="47">
        <f t="shared" si="16"/>
        <v>2313</v>
      </c>
      <c r="C94" s="48">
        <f t="shared" si="17"/>
        <v>-5.505481140272451</v>
      </c>
      <c r="D94" s="48">
        <f t="shared" si="9"/>
        <v>0.08378541155579698</v>
      </c>
      <c r="E94" s="49">
        <f t="shared" si="10"/>
        <v>0</v>
      </c>
      <c r="F94" s="48">
        <f t="shared" si="11"/>
        <v>0.08378541155579698</v>
      </c>
      <c r="G94" s="48">
        <f t="shared" si="12"/>
        <v>0.08837331250602402</v>
      </c>
      <c r="H94" s="48">
        <f t="shared" si="13"/>
        <v>-0.004587900950227043</v>
      </c>
      <c r="I94" s="48">
        <f t="shared" si="14"/>
        <v>-5.5938544527784755</v>
      </c>
      <c r="J94" s="25"/>
      <c r="K94" s="25"/>
    </row>
    <row r="95" spans="1:11" ht="15">
      <c r="A95" s="46">
        <f t="shared" si="15"/>
        <v>78</v>
      </c>
      <c r="B95" s="47">
        <f t="shared" si="16"/>
        <v>2344</v>
      </c>
      <c r="C95" s="48">
        <f t="shared" si="17"/>
        <v>-5.5938544527784755</v>
      </c>
      <c r="D95" s="48">
        <f t="shared" si="9"/>
        <v>0.08378541155579698</v>
      </c>
      <c r="E95" s="49">
        <f t="shared" si="10"/>
        <v>0</v>
      </c>
      <c r="F95" s="48">
        <f t="shared" si="11"/>
        <v>0.08378541155579698</v>
      </c>
      <c r="G95" s="48">
        <f t="shared" si="12"/>
        <v>0.08844695693311237</v>
      </c>
      <c r="H95" s="48">
        <f t="shared" si="13"/>
        <v>-0.004661545377315396</v>
      </c>
      <c r="I95" s="48">
        <f t="shared" si="14"/>
        <v>-5.682301409711588</v>
      </c>
      <c r="J95" s="25"/>
      <c r="K95" s="25"/>
    </row>
    <row r="96" spans="1:11" ht="15">
      <c r="A96" s="46">
        <f t="shared" si="15"/>
        <v>79</v>
      </c>
      <c r="B96" s="47">
        <f t="shared" si="16"/>
        <v>2374</v>
      </c>
      <c r="C96" s="48">
        <f t="shared" si="17"/>
        <v>-5.682301409711588</v>
      </c>
      <c r="D96" s="48">
        <f t="shared" si="9"/>
        <v>0.08378541155579698</v>
      </c>
      <c r="E96" s="49">
        <f t="shared" si="10"/>
        <v>0</v>
      </c>
      <c r="F96" s="48">
        <f t="shared" si="11"/>
        <v>0.08378541155579698</v>
      </c>
      <c r="G96" s="48">
        <f t="shared" si="12"/>
        <v>0.08852066273055664</v>
      </c>
      <c r="H96" s="48">
        <f t="shared" si="13"/>
        <v>-0.004735251174759657</v>
      </c>
      <c r="I96" s="48">
        <f t="shared" si="14"/>
        <v>-5.770822072442145</v>
      </c>
      <c r="J96" s="25"/>
      <c r="K96" s="25"/>
    </row>
    <row r="97" spans="1:11" ht="15">
      <c r="A97" s="46">
        <f t="shared" si="15"/>
        <v>80</v>
      </c>
      <c r="B97" s="47">
        <f t="shared" si="16"/>
        <v>2405</v>
      </c>
      <c r="C97" s="48">
        <f t="shared" si="17"/>
        <v>-5.770822072442145</v>
      </c>
      <c r="D97" s="48">
        <f t="shared" si="9"/>
        <v>0.08378541155579698</v>
      </c>
      <c r="E97" s="49">
        <f t="shared" si="10"/>
        <v>0</v>
      </c>
      <c r="F97" s="48">
        <f t="shared" si="11"/>
        <v>0.08378541155579698</v>
      </c>
      <c r="G97" s="48">
        <f t="shared" si="12"/>
        <v>0.08859442994949877</v>
      </c>
      <c r="H97" s="48">
        <f t="shared" si="13"/>
        <v>-0.004809018393701787</v>
      </c>
      <c r="I97" s="48">
        <f t="shared" si="14"/>
        <v>-5.859416502391643</v>
      </c>
      <c r="J97" s="25"/>
      <c r="K97" s="25"/>
    </row>
    <row r="98" spans="1:11" ht="15">
      <c r="A98" s="46">
        <f t="shared" si="15"/>
        <v>81</v>
      </c>
      <c r="B98" s="47">
        <f t="shared" si="16"/>
        <v>2436</v>
      </c>
      <c r="C98" s="48">
        <f t="shared" si="17"/>
        <v>-5.859416502391643</v>
      </c>
      <c r="D98" s="48">
        <f t="shared" si="9"/>
        <v>0.08378541155579698</v>
      </c>
      <c r="E98" s="49">
        <f t="shared" si="10"/>
        <v>0</v>
      </c>
      <c r="F98" s="48">
        <f t="shared" si="11"/>
        <v>0.08378541155579698</v>
      </c>
      <c r="G98" s="48">
        <f t="shared" si="12"/>
        <v>0.08866825864112335</v>
      </c>
      <c r="H98" s="48">
        <f t="shared" si="13"/>
        <v>-0.004882847085326369</v>
      </c>
      <c r="I98" s="48">
        <f t="shared" si="14"/>
        <v>-5.948084761032766</v>
      </c>
      <c r="J98" s="25"/>
      <c r="K98" s="25"/>
    </row>
    <row r="99" spans="1:11" ht="15">
      <c r="A99" s="46">
        <f t="shared" si="15"/>
        <v>82</v>
      </c>
      <c r="B99" s="47">
        <f t="shared" si="16"/>
        <v>2466</v>
      </c>
      <c r="C99" s="48">
        <f t="shared" si="17"/>
        <v>-5.948084761032766</v>
      </c>
      <c r="D99" s="48">
        <f t="shared" si="9"/>
        <v>0.08378541155579698</v>
      </c>
      <c r="E99" s="49">
        <f t="shared" si="10"/>
        <v>0</v>
      </c>
      <c r="F99" s="48">
        <f t="shared" si="11"/>
        <v>0.08378541155579698</v>
      </c>
      <c r="G99" s="48">
        <f t="shared" si="12"/>
        <v>0.08874214885665763</v>
      </c>
      <c r="H99" s="48">
        <f t="shared" si="13"/>
        <v>-0.004956737300860639</v>
      </c>
      <c r="I99" s="48">
        <f t="shared" si="14"/>
        <v>-6.036826909889424</v>
      </c>
      <c r="J99" s="25"/>
      <c r="K99" s="25"/>
    </row>
    <row r="100" spans="1:11" ht="15">
      <c r="A100" s="46">
        <f t="shared" si="15"/>
        <v>83</v>
      </c>
      <c r="B100" s="47">
        <f t="shared" si="16"/>
        <v>2497</v>
      </c>
      <c r="C100" s="48">
        <f t="shared" si="17"/>
        <v>-6.036826909889424</v>
      </c>
      <c r="D100" s="48">
        <f t="shared" si="9"/>
        <v>0.08378541155579698</v>
      </c>
      <c r="E100" s="49">
        <f t="shared" si="10"/>
        <v>0</v>
      </c>
      <c r="F100" s="48">
        <f t="shared" si="11"/>
        <v>0.08378541155579698</v>
      </c>
      <c r="G100" s="48">
        <f t="shared" si="12"/>
        <v>0.0888161006473715</v>
      </c>
      <c r="H100" s="48">
        <f t="shared" si="13"/>
        <v>-0.00503068909157452</v>
      </c>
      <c r="I100" s="48">
        <f t="shared" si="14"/>
        <v>-6.125643010536796</v>
      </c>
      <c r="J100" s="25"/>
      <c r="K100" s="25"/>
    </row>
    <row r="101" spans="1:11" ht="15">
      <c r="A101" s="46">
        <f t="shared" si="15"/>
        <v>84</v>
      </c>
      <c r="B101" s="47">
        <f t="shared" si="16"/>
        <v>2527</v>
      </c>
      <c r="C101" s="48">
        <f t="shared" si="17"/>
        <v>-6.125643010536796</v>
      </c>
      <c r="D101" s="48">
        <f t="shared" si="9"/>
        <v>0.08378541155579698</v>
      </c>
      <c r="E101" s="49">
        <f t="shared" si="10"/>
        <v>0</v>
      </c>
      <c r="F101" s="48">
        <f t="shared" si="11"/>
        <v>0.08378541155579698</v>
      </c>
      <c r="G101" s="48">
        <f t="shared" si="12"/>
        <v>0.08889011406457764</v>
      </c>
      <c r="H101" s="48">
        <f t="shared" si="13"/>
        <v>-0.0051047025087806635</v>
      </c>
      <c r="I101" s="48">
        <f t="shared" si="14"/>
        <v>-6.214533124601373</v>
      </c>
      <c r="J101" s="25"/>
      <c r="K101" s="25"/>
    </row>
    <row r="102" spans="1:11" ht="15">
      <c r="A102" s="46">
        <f t="shared" si="15"/>
        <v>85</v>
      </c>
      <c r="B102" s="47">
        <f t="shared" si="16"/>
        <v>2558</v>
      </c>
      <c r="C102" s="48">
        <f t="shared" si="17"/>
        <v>-6.214533124601373</v>
      </c>
      <c r="D102" s="48">
        <f t="shared" si="9"/>
        <v>0.08378541155579698</v>
      </c>
      <c r="E102" s="49">
        <f t="shared" si="10"/>
        <v>0</v>
      </c>
      <c r="F102" s="48">
        <f t="shared" si="11"/>
        <v>0.08378541155579698</v>
      </c>
      <c r="G102" s="48">
        <f t="shared" si="12"/>
        <v>0.08896418915963146</v>
      </c>
      <c r="H102" s="48">
        <f t="shared" si="13"/>
        <v>-0.005178777603834478</v>
      </c>
      <c r="I102" s="48">
        <f t="shared" si="14"/>
        <v>-6.303497313761005</v>
      </c>
      <c r="J102" s="25"/>
      <c r="K102" s="25"/>
    </row>
    <row r="103" spans="1:11" ht="15">
      <c r="A103" s="46">
        <f t="shared" si="15"/>
        <v>86</v>
      </c>
      <c r="B103" s="47">
        <f t="shared" si="16"/>
        <v>2589</v>
      </c>
      <c r="C103" s="48">
        <f t="shared" si="17"/>
        <v>-6.303497313761005</v>
      </c>
      <c r="D103" s="48">
        <f t="shared" si="9"/>
        <v>0.08378541155579698</v>
      </c>
      <c r="E103" s="49">
        <f t="shared" si="10"/>
        <v>0</v>
      </c>
      <c r="F103" s="48">
        <f t="shared" si="11"/>
        <v>0.08378541155579698</v>
      </c>
      <c r="G103" s="48">
        <f t="shared" si="12"/>
        <v>0.08903832598393116</v>
      </c>
      <c r="H103" s="48">
        <f t="shared" si="13"/>
        <v>-0.005252914428134171</v>
      </c>
      <c r="I103" s="48">
        <f t="shared" si="14"/>
        <v>-6.392535639744936</v>
      </c>
      <c r="J103" s="25"/>
      <c r="K103" s="25"/>
    </row>
    <row r="104" spans="1:11" ht="15">
      <c r="A104" s="46">
        <f t="shared" si="15"/>
        <v>87</v>
      </c>
      <c r="B104" s="47">
        <f t="shared" si="16"/>
        <v>2617</v>
      </c>
      <c r="C104" s="48">
        <f t="shared" si="17"/>
        <v>-6.392535639744936</v>
      </c>
      <c r="D104" s="48">
        <f t="shared" si="9"/>
        <v>0.08378541155579698</v>
      </c>
      <c r="E104" s="49">
        <f t="shared" si="10"/>
        <v>0</v>
      </c>
      <c r="F104" s="48">
        <f t="shared" si="11"/>
        <v>0.08378541155579698</v>
      </c>
      <c r="G104" s="48">
        <f t="shared" si="12"/>
        <v>0.08911252458891776</v>
      </c>
      <c r="H104" s="48">
        <f t="shared" si="13"/>
        <v>-0.005327113033120779</v>
      </c>
      <c r="I104" s="48">
        <f t="shared" si="14"/>
        <v>-6.481648164333854</v>
      </c>
      <c r="J104" s="25"/>
      <c r="K104" s="25"/>
    </row>
    <row r="105" spans="1:11" ht="15">
      <c r="A105" s="46">
        <f t="shared" si="15"/>
        <v>88</v>
      </c>
      <c r="B105" s="47">
        <f t="shared" si="16"/>
        <v>2648</v>
      </c>
      <c r="C105" s="48">
        <f t="shared" si="17"/>
        <v>-6.481648164333854</v>
      </c>
      <c r="D105" s="48">
        <f t="shared" si="9"/>
        <v>0.08378541155579698</v>
      </c>
      <c r="E105" s="49">
        <f t="shared" si="10"/>
        <v>0</v>
      </c>
      <c r="F105" s="48">
        <f t="shared" si="11"/>
        <v>0.08378541155579698</v>
      </c>
      <c r="G105" s="48">
        <f t="shared" si="12"/>
        <v>0.08918678502607519</v>
      </c>
      <c r="H105" s="48">
        <f t="shared" si="13"/>
        <v>-0.005401373470278212</v>
      </c>
      <c r="I105" s="48">
        <f t="shared" si="14"/>
        <v>-6.570834949359929</v>
      </c>
      <c r="J105" s="25"/>
      <c r="K105" s="25"/>
    </row>
    <row r="106" spans="1:11" ht="15">
      <c r="A106" s="46">
        <f t="shared" si="15"/>
        <v>89</v>
      </c>
      <c r="B106" s="47">
        <f t="shared" si="16"/>
        <v>2678</v>
      </c>
      <c r="C106" s="48">
        <f t="shared" si="17"/>
        <v>-6.570834949359929</v>
      </c>
      <c r="D106" s="48">
        <f t="shared" si="9"/>
        <v>0.08378541155579698</v>
      </c>
      <c r="E106" s="49">
        <f t="shared" si="10"/>
        <v>0</v>
      </c>
      <c r="F106" s="48">
        <f t="shared" si="11"/>
        <v>0.08378541155579698</v>
      </c>
      <c r="G106" s="48">
        <f t="shared" si="12"/>
        <v>0.08926110734693025</v>
      </c>
      <c r="H106" s="48">
        <f t="shared" si="13"/>
        <v>-0.0054756957911332735</v>
      </c>
      <c r="I106" s="48">
        <f t="shared" si="14"/>
        <v>-6.660096056706859</v>
      </c>
      <c r="J106" s="25"/>
      <c r="K106" s="25"/>
    </row>
    <row r="107" spans="1:11" ht="15">
      <c r="A107" s="46">
        <f t="shared" si="15"/>
        <v>90</v>
      </c>
      <c r="B107" s="47">
        <f t="shared" si="16"/>
        <v>2709</v>
      </c>
      <c r="C107" s="48">
        <f t="shared" si="17"/>
        <v>-6.660096056706859</v>
      </c>
      <c r="D107" s="48">
        <f t="shared" si="9"/>
        <v>0.08378541155579698</v>
      </c>
      <c r="E107" s="49">
        <f t="shared" si="10"/>
        <v>0</v>
      </c>
      <c r="F107" s="48">
        <f t="shared" si="11"/>
        <v>0.08378541155579698</v>
      </c>
      <c r="G107" s="48">
        <f t="shared" si="12"/>
        <v>0.0893354916030527</v>
      </c>
      <c r="H107" s="48">
        <f t="shared" si="13"/>
        <v>-0.005550080047255716</v>
      </c>
      <c r="I107" s="48">
        <f t="shared" si="14"/>
        <v>-6.749431548309912</v>
      </c>
      <c r="J107" s="25"/>
      <c r="K107" s="25"/>
    </row>
    <row r="108" spans="1:11" ht="15">
      <c r="A108" s="46">
        <f t="shared" si="15"/>
        <v>91</v>
      </c>
      <c r="B108" s="47">
        <f t="shared" si="16"/>
        <v>2739</v>
      </c>
      <c r="C108" s="48">
        <f t="shared" si="17"/>
        <v>-6.749431548309912</v>
      </c>
      <c r="D108" s="48">
        <f t="shared" si="9"/>
        <v>0.08378541155579698</v>
      </c>
      <c r="E108" s="49">
        <f t="shared" si="10"/>
        <v>0</v>
      </c>
      <c r="F108" s="48">
        <f t="shared" si="11"/>
        <v>0.08378541155579698</v>
      </c>
      <c r="G108" s="48">
        <f t="shared" si="12"/>
        <v>0.08940993784605525</v>
      </c>
      <c r="H108" s="48">
        <f t="shared" si="13"/>
        <v>-0.00562452629025826</v>
      </c>
      <c r="I108" s="48">
        <f t="shared" si="14"/>
        <v>-6.8388414861559665</v>
      </c>
      <c r="J108" s="25"/>
      <c r="K108" s="25"/>
    </row>
    <row r="109" spans="1:11" ht="15">
      <c r="A109" s="46">
        <f t="shared" si="15"/>
        <v>92</v>
      </c>
      <c r="B109" s="47">
        <f t="shared" si="16"/>
        <v>2770</v>
      </c>
      <c r="C109" s="48">
        <f t="shared" si="17"/>
        <v>-6.8388414861559665</v>
      </c>
      <c r="D109" s="48">
        <f t="shared" si="9"/>
        <v>0.08378541155579698</v>
      </c>
      <c r="E109" s="49">
        <f t="shared" si="10"/>
        <v>0</v>
      </c>
      <c r="F109" s="48">
        <f t="shared" si="11"/>
        <v>0.08378541155579698</v>
      </c>
      <c r="G109" s="48">
        <f t="shared" si="12"/>
        <v>0.08948444612759363</v>
      </c>
      <c r="H109" s="48">
        <f t="shared" si="13"/>
        <v>-0.005699034571796639</v>
      </c>
      <c r="I109" s="48">
        <f t="shared" si="14"/>
        <v>-6.92832593228356</v>
      </c>
      <c r="J109" s="25"/>
      <c r="K109" s="25"/>
    </row>
    <row r="110" spans="1:11" ht="15">
      <c r="A110" s="46">
        <f t="shared" si="15"/>
        <v>93</v>
      </c>
      <c r="B110" s="47">
        <f t="shared" si="16"/>
        <v>2801</v>
      </c>
      <c r="C110" s="48">
        <f t="shared" si="17"/>
        <v>-6.92832593228356</v>
      </c>
      <c r="D110" s="48">
        <f t="shared" si="9"/>
        <v>0.08378541155579698</v>
      </c>
      <c r="E110" s="49">
        <f t="shared" si="10"/>
        <v>0</v>
      </c>
      <c r="F110" s="48">
        <f t="shared" si="11"/>
        <v>0.08378541155579698</v>
      </c>
      <c r="G110" s="48">
        <f t="shared" si="12"/>
        <v>0.08955901649936662</v>
      </c>
      <c r="H110" s="48">
        <f t="shared" si="13"/>
        <v>-0.005773604943569634</v>
      </c>
      <c r="I110" s="48">
        <f t="shared" si="14"/>
        <v>-7.0178849487829265</v>
      </c>
      <c r="J110" s="25"/>
      <c r="K110" s="25"/>
    </row>
    <row r="111" spans="1:11" ht="15">
      <c r="A111" s="46">
        <f t="shared" si="15"/>
        <v>94</v>
      </c>
      <c r="B111" s="47">
        <f t="shared" si="16"/>
        <v>2831</v>
      </c>
      <c r="C111" s="48">
        <f t="shared" si="17"/>
        <v>-7.0178849487829265</v>
      </c>
      <c r="D111" s="48">
        <f t="shared" si="9"/>
        <v>0.08378541155579698</v>
      </c>
      <c r="E111" s="49">
        <f t="shared" si="10"/>
        <v>0</v>
      </c>
      <c r="F111" s="48">
        <f t="shared" si="11"/>
        <v>0.08378541155579698</v>
      </c>
      <c r="G111" s="48">
        <f t="shared" si="12"/>
        <v>0.08963364901311609</v>
      </c>
      <c r="H111" s="48">
        <f t="shared" si="13"/>
        <v>-0.005848237457319105</v>
      </c>
      <c r="I111" s="48">
        <f t="shared" si="14"/>
        <v>-7.107518597796043</v>
      </c>
      <c r="J111" s="25"/>
      <c r="K111" s="25"/>
    </row>
    <row r="112" spans="1:11" ht="15">
      <c r="A112" s="46">
        <f t="shared" si="15"/>
        <v>95</v>
      </c>
      <c r="B112" s="47">
        <f t="shared" si="16"/>
        <v>2862</v>
      </c>
      <c r="C112" s="48">
        <f t="shared" si="17"/>
        <v>-7.107518597796043</v>
      </c>
      <c r="D112" s="48">
        <f t="shared" si="9"/>
        <v>0.08378541155579698</v>
      </c>
      <c r="E112" s="49">
        <f t="shared" si="10"/>
        <v>0</v>
      </c>
      <c r="F112" s="48">
        <f t="shared" si="11"/>
        <v>0.08378541155579698</v>
      </c>
      <c r="G112" s="48">
        <f t="shared" si="12"/>
        <v>0.08970834372062701</v>
      </c>
      <c r="H112" s="48">
        <f t="shared" si="13"/>
        <v>-0.0059229321648300364</v>
      </c>
      <c r="I112" s="48">
        <f t="shared" si="14"/>
        <v>-7.19722694151667</v>
      </c>
      <c r="J112" s="25"/>
      <c r="K112" s="25"/>
    </row>
    <row r="113" spans="1:11" ht="15">
      <c r="A113" s="46">
        <f t="shared" si="15"/>
        <v>96</v>
      </c>
      <c r="B113" s="47">
        <f t="shared" si="16"/>
        <v>2892</v>
      </c>
      <c r="C113" s="48">
        <f t="shared" si="17"/>
        <v>-7.19722694151667</v>
      </c>
      <c r="D113" s="48">
        <f t="shared" si="9"/>
        <v>0.08378541155579698</v>
      </c>
      <c r="E113" s="49">
        <f t="shared" si="10"/>
        <v>0</v>
      </c>
      <c r="F113" s="48">
        <f t="shared" si="11"/>
        <v>0.08378541155579698</v>
      </c>
      <c r="G113" s="48">
        <f t="shared" si="12"/>
        <v>0.08978310067372754</v>
      </c>
      <c r="H113" s="48">
        <f t="shared" si="13"/>
        <v>-0.005997689117930558</v>
      </c>
      <c r="I113" s="48">
        <f t="shared" si="14"/>
        <v>-7.287010042190397</v>
      </c>
      <c r="J113" s="25"/>
      <c r="K113" s="25"/>
    </row>
    <row r="114" spans="1:11" ht="15">
      <c r="A114" s="46">
        <f t="shared" si="15"/>
        <v>97</v>
      </c>
      <c r="B114" s="47">
        <f t="shared" si="16"/>
        <v>2923</v>
      </c>
      <c r="C114" s="48">
        <f t="shared" si="17"/>
        <v>-7.287010042190397</v>
      </c>
      <c r="D114" s="48">
        <f t="shared" si="9"/>
        <v>0.08378541155579698</v>
      </c>
      <c r="E114" s="49">
        <f t="shared" si="10"/>
        <v>0</v>
      </c>
      <c r="F114" s="48">
        <f t="shared" si="11"/>
        <v>0.08378541155579698</v>
      </c>
      <c r="G114" s="48">
        <f t="shared" si="12"/>
        <v>0.08985791992428899</v>
      </c>
      <c r="H114" s="48">
        <f t="shared" si="13"/>
        <v>-0.006072508368491998</v>
      </c>
      <c r="I114" s="48">
        <f t="shared" si="14"/>
        <v>-7.376867962114686</v>
      </c>
      <c r="J114" s="25"/>
      <c r="K114" s="25"/>
    </row>
    <row r="115" spans="1:11" ht="15">
      <c r="A115" s="46">
        <f t="shared" si="15"/>
        <v>98</v>
      </c>
      <c r="B115" s="47">
        <f t="shared" si="16"/>
        <v>2954</v>
      </c>
      <c r="C115" s="48">
        <f t="shared" si="17"/>
        <v>-7.376867962114686</v>
      </c>
      <c r="D115" s="48">
        <f t="shared" si="9"/>
        <v>0.08378541155579698</v>
      </c>
      <c r="E115" s="49">
        <f t="shared" si="10"/>
        <v>0</v>
      </c>
      <c r="F115" s="48">
        <f t="shared" si="11"/>
        <v>0.08378541155579698</v>
      </c>
      <c r="G115" s="48">
        <f t="shared" si="12"/>
        <v>0.08993280152422589</v>
      </c>
      <c r="H115" s="48">
        <f t="shared" si="13"/>
        <v>-0.006147389968428905</v>
      </c>
      <c r="I115" s="48">
        <f t="shared" si="14"/>
        <v>-7.466800763638912</v>
      </c>
      <c r="J115" s="25"/>
      <c r="K115" s="25"/>
    </row>
    <row r="116" spans="1:11" ht="15">
      <c r="A116" s="46">
        <f t="shared" si="15"/>
        <v>99</v>
      </c>
      <c r="B116" s="47">
        <f t="shared" si="16"/>
        <v>2983</v>
      </c>
      <c r="C116" s="48">
        <f t="shared" si="17"/>
        <v>-7.466800763638912</v>
      </c>
      <c r="D116" s="48">
        <f t="shared" si="9"/>
        <v>0.08378541155579698</v>
      </c>
      <c r="E116" s="49">
        <f t="shared" si="10"/>
        <v>0</v>
      </c>
      <c r="F116" s="48">
        <f t="shared" si="11"/>
        <v>0.08378541155579698</v>
      </c>
      <c r="G116" s="48">
        <f t="shared" si="12"/>
        <v>0.09000774552549608</v>
      </c>
      <c r="H116" s="48">
        <f t="shared" si="13"/>
        <v>-0.0062223339696990945</v>
      </c>
      <c r="I116" s="48">
        <f t="shared" si="14"/>
        <v>-7.556808509164409</v>
      </c>
      <c r="J116" s="25"/>
      <c r="K116" s="25"/>
    </row>
    <row r="117" spans="1:11" ht="15">
      <c r="A117" s="46">
        <f t="shared" si="15"/>
        <v>100</v>
      </c>
      <c r="B117" s="47">
        <f t="shared" si="16"/>
        <v>3014</v>
      </c>
      <c r="C117" s="48">
        <f t="shared" si="17"/>
        <v>-7.556808509164409</v>
      </c>
      <c r="D117" s="48">
        <f t="shared" si="9"/>
        <v>0.08378541155579698</v>
      </c>
      <c r="E117" s="49">
        <f t="shared" si="10"/>
        <v>0</v>
      </c>
      <c r="F117" s="48">
        <f t="shared" si="11"/>
        <v>0.08378541155579698</v>
      </c>
      <c r="G117" s="48">
        <f t="shared" si="12"/>
        <v>0.09008275198010066</v>
      </c>
      <c r="H117" s="48">
        <f t="shared" si="13"/>
        <v>-0.006297340424303674</v>
      </c>
      <c r="I117" s="48">
        <f t="shared" si="14"/>
        <v>-7.64689126114451</v>
      </c>
      <c r="J117" s="25"/>
      <c r="K117" s="25"/>
    </row>
    <row r="118" spans="1:11" ht="15">
      <c r="A118" s="46">
        <f t="shared" si="15"/>
        <v>101</v>
      </c>
      <c r="B118" s="47">
        <f t="shared" si="16"/>
        <v>3044</v>
      </c>
      <c r="C118" s="48">
        <f t="shared" si="17"/>
        <v>-7.64689126114451</v>
      </c>
      <c r="D118" s="48">
        <f t="shared" si="9"/>
        <v>0.08378541155579698</v>
      </c>
      <c r="E118" s="49">
        <f t="shared" si="10"/>
        <v>0</v>
      </c>
      <c r="F118" s="48">
        <f t="shared" si="11"/>
        <v>0.08378541155579698</v>
      </c>
      <c r="G118" s="48">
        <f t="shared" si="12"/>
        <v>0.09015782094008408</v>
      </c>
      <c r="H118" s="48">
        <f t="shared" si="13"/>
        <v>-0.006372409384287092</v>
      </c>
      <c r="I118" s="48">
        <f t="shared" si="14"/>
        <v>-7.737049082084594</v>
      </c>
      <c r="J118" s="25"/>
      <c r="K118" s="25"/>
    </row>
    <row r="119" spans="1:11" ht="15">
      <c r="A119" s="46">
        <f t="shared" si="15"/>
        <v>102</v>
      </c>
      <c r="B119" s="47">
        <f t="shared" si="16"/>
        <v>3075</v>
      </c>
      <c r="C119" s="48">
        <f t="shared" si="17"/>
        <v>-7.737049082084594</v>
      </c>
      <c r="D119" s="48">
        <f t="shared" si="9"/>
        <v>0.08378541155579698</v>
      </c>
      <c r="E119" s="49">
        <f t="shared" si="10"/>
        <v>0</v>
      </c>
      <c r="F119" s="48">
        <f t="shared" si="11"/>
        <v>0.08378541155579698</v>
      </c>
      <c r="G119" s="48">
        <f t="shared" si="12"/>
        <v>0.09023295245753414</v>
      </c>
      <c r="H119" s="48">
        <f t="shared" si="13"/>
        <v>-0.006447540901737162</v>
      </c>
      <c r="I119" s="48">
        <f t="shared" si="14"/>
        <v>-7.827282034542129</v>
      </c>
      <c r="J119" s="25"/>
      <c r="K119" s="25"/>
    </row>
    <row r="120" spans="1:11" ht="15">
      <c r="A120" s="46">
        <f t="shared" si="15"/>
        <v>103</v>
      </c>
      <c r="B120" s="47">
        <f t="shared" si="16"/>
        <v>3105</v>
      </c>
      <c r="C120" s="48">
        <f t="shared" si="17"/>
        <v>-7.827282034542129</v>
      </c>
      <c r="D120" s="48">
        <f t="shared" si="9"/>
        <v>0.08378541155579698</v>
      </c>
      <c r="E120" s="49">
        <f t="shared" si="10"/>
        <v>0</v>
      </c>
      <c r="F120" s="48">
        <f t="shared" si="11"/>
        <v>0.08378541155579698</v>
      </c>
      <c r="G120" s="48">
        <f t="shared" si="12"/>
        <v>0.09030814658458208</v>
      </c>
      <c r="H120" s="48">
        <f t="shared" si="13"/>
        <v>-0.006522735028785107</v>
      </c>
      <c r="I120" s="48">
        <f t="shared" si="14"/>
        <v>-7.917590181126711</v>
      </c>
      <c r="J120" s="25"/>
      <c r="K120" s="25"/>
    </row>
    <row r="121" spans="1:11" ht="15">
      <c r="A121" s="46">
        <f t="shared" si="15"/>
        <v>104</v>
      </c>
      <c r="B121" s="47">
        <f t="shared" si="16"/>
        <v>3136</v>
      </c>
      <c r="C121" s="48">
        <f t="shared" si="17"/>
        <v>-7.917590181126711</v>
      </c>
      <c r="D121" s="48">
        <f t="shared" si="9"/>
        <v>0.08378541155579698</v>
      </c>
      <c r="E121" s="49">
        <f t="shared" si="10"/>
        <v>0</v>
      </c>
      <c r="F121" s="48">
        <f t="shared" si="11"/>
        <v>0.08378541155579698</v>
      </c>
      <c r="G121" s="48">
        <f t="shared" si="12"/>
        <v>0.09038340337340257</v>
      </c>
      <c r="H121" s="48">
        <f t="shared" si="13"/>
        <v>-0.006597991817605592</v>
      </c>
      <c r="I121" s="48">
        <f t="shared" si="14"/>
        <v>-8.007973584500114</v>
      </c>
      <c r="J121" s="25"/>
      <c r="K121" s="25"/>
    </row>
    <row r="122" spans="1:11" ht="15">
      <c r="A122" s="46">
        <f t="shared" si="15"/>
        <v>105</v>
      </c>
      <c r="B122" s="47">
        <f t="shared" si="16"/>
        <v>3167</v>
      </c>
      <c r="C122" s="48">
        <f t="shared" si="17"/>
        <v>-8.007973584500114</v>
      </c>
      <c r="D122" s="48">
        <f t="shared" si="9"/>
        <v>0.08378541155579698</v>
      </c>
      <c r="E122" s="49">
        <f t="shared" si="10"/>
        <v>0</v>
      </c>
      <c r="F122" s="48">
        <f t="shared" si="11"/>
        <v>0.08378541155579698</v>
      </c>
      <c r="G122" s="48">
        <f t="shared" si="12"/>
        <v>0.09045872287621375</v>
      </c>
      <c r="H122" s="48">
        <f t="shared" si="13"/>
        <v>-0.006673311320416761</v>
      </c>
      <c r="I122" s="48">
        <f t="shared" si="14"/>
        <v>-8.098432307376328</v>
      </c>
      <c r="J122" s="25"/>
      <c r="K122" s="25"/>
    </row>
    <row r="123" spans="1:11" ht="15">
      <c r="A123" s="46">
        <f t="shared" si="15"/>
        <v>106</v>
      </c>
      <c r="B123" s="47">
        <f t="shared" si="16"/>
        <v>3197</v>
      </c>
      <c r="C123" s="48">
        <f t="shared" si="17"/>
        <v>-8.098432307376328</v>
      </c>
      <c r="D123" s="48">
        <f t="shared" si="9"/>
        <v>0.08378541155579698</v>
      </c>
      <c r="E123" s="49">
        <f t="shared" si="10"/>
        <v>0</v>
      </c>
      <c r="F123" s="48">
        <f t="shared" si="11"/>
        <v>0.08378541155579698</v>
      </c>
      <c r="G123" s="48">
        <f t="shared" si="12"/>
        <v>0.09053410514527725</v>
      </c>
      <c r="H123" s="48">
        <f t="shared" si="13"/>
        <v>-0.006748693589480274</v>
      </c>
      <c r="I123" s="48">
        <f t="shared" si="14"/>
        <v>-8.188966412521605</v>
      </c>
      <c r="J123" s="25"/>
      <c r="K123" s="25"/>
    </row>
    <row r="124" spans="1:11" ht="15">
      <c r="A124" s="46">
        <f t="shared" si="15"/>
        <v>107</v>
      </c>
      <c r="B124" s="47">
        <f t="shared" si="16"/>
        <v>3228</v>
      </c>
      <c r="C124" s="48">
        <f t="shared" si="17"/>
        <v>-8.188966412521605</v>
      </c>
      <c r="D124" s="48">
        <f t="shared" si="9"/>
        <v>0.08378541155579698</v>
      </c>
      <c r="E124" s="49">
        <f t="shared" si="10"/>
        <v>0</v>
      </c>
      <c r="F124" s="48">
        <f t="shared" si="11"/>
        <v>0.08378541155579698</v>
      </c>
      <c r="G124" s="48">
        <f t="shared" si="12"/>
        <v>0.09060955023289832</v>
      </c>
      <c r="H124" s="48">
        <f t="shared" si="13"/>
        <v>-0.006824138677101337</v>
      </c>
      <c r="I124" s="48">
        <f t="shared" si="14"/>
        <v>-8.279575962754503</v>
      </c>
      <c r="J124" s="25"/>
      <c r="K124" s="25"/>
    </row>
    <row r="125" spans="1:11" ht="15">
      <c r="A125" s="46">
        <f t="shared" si="15"/>
        <v>108</v>
      </c>
      <c r="B125" s="47">
        <f t="shared" si="16"/>
        <v>3258</v>
      </c>
      <c r="C125" s="48">
        <f t="shared" si="17"/>
        <v>-8.279575962754503</v>
      </c>
      <c r="D125" s="48">
        <f t="shared" si="9"/>
        <v>0.08378541155579698</v>
      </c>
      <c r="E125" s="49">
        <f t="shared" si="10"/>
        <v>0</v>
      </c>
      <c r="F125" s="48">
        <f t="shared" si="11"/>
        <v>0.08378541155579698</v>
      </c>
      <c r="G125" s="48">
        <f t="shared" si="12"/>
        <v>0.09068505819142574</v>
      </c>
      <c r="H125" s="48">
        <f t="shared" si="13"/>
        <v>-0.0068996466356287525</v>
      </c>
      <c r="I125" s="48">
        <f t="shared" si="14"/>
        <v>-8.370261020945929</v>
      </c>
      <c r="J125" s="25"/>
      <c r="K125" s="25"/>
    </row>
    <row r="126" spans="1:11" ht="15">
      <c r="A126" s="46">
        <f t="shared" si="15"/>
        <v>109</v>
      </c>
      <c r="B126" s="47">
        <f t="shared" si="16"/>
        <v>3289</v>
      </c>
      <c r="C126" s="48">
        <f t="shared" si="17"/>
        <v>-8.370261020945929</v>
      </c>
      <c r="D126" s="48">
        <f t="shared" si="9"/>
        <v>0.08378541155579698</v>
      </c>
      <c r="E126" s="49">
        <f t="shared" si="10"/>
        <v>0</v>
      </c>
      <c r="F126" s="48">
        <f t="shared" si="11"/>
        <v>0.08378541155579698</v>
      </c>
      <c r="G126" s="48">
        <f t="shared" si="12"/>
        <v>0.09076062907325193</v>
      </c>
      <c r="H126" s="48">
        <f t="shared" si="13"/>
        <v>-0.0069752175174549414</v>
      </c>
      <c r="I126" s="48">
        <f t="shared" si="14"/>
        <v>-8.46102165001918</v>
      </c>
      <c r="J126" s="25"/>
      <c r="K126" s="25"/>
    </row>
    <row r="127" spans="1:11" ht="15">
      <c r="A127" s="46">
        <f t="shared" si="15"/>
        <v>110</v>
      </c>
      <c r="B127" s="47">
        <f t="shared" si="16"/>
        <v>3320</v>
      </c>
      <c r="C127" s="48">
        <f t="shared" si="17"/>
        <v>-8.46102165001918</v>
      </c>
      <c r="D127" s="48">
        <f t="shared" si="9"/>
        <v>0.08378541155579698</v>
      </c>
      <c r="E127" s="49">
        <f t="shared" si="10"/>
        <v>0</v>
      </c>
      <c r="F127" s="48">
        <f t="shared" si="11"/>
        <v>0.08378541155579698</v>
      </c>
      <c r="G127" s="48">
        <f t="shared" si="12"/>
        <v>0.09083626293081297</v>
      </c>
      <c r="H127" s="48">
        <f t="shared" si="13"/>
        <v>-0.007050851375015984</v>
      </c>
      <c r="I127" s="48">
        <f t="shared" si="14"/>
        <v>-8.551857912949993</v>
      </c>
      <c r="J127" s="25"/>
      <c r="K127" s="25"/>
    </row>
    <row r="128" spans="1:11" ht="15">
      <c r="A128" s="46">
        <f t="shared" si="15"/>
        <v>111</v>
      </c>
      <c r="B128" s="47">
        <f t="shared" si="16"/>
        <v>3348</v>
      </c>
      <c r="C128" s="48">
        <f t="shared" si="17"/>
        <v>-8.551857912949993</v>
      </c>
      <c r="D128" s="48">
        <f t="shared" si="9"/>
        <v>0.08378541155579698</v>
      </c>
      <c r="E128" s="49">
        <f t="shared" si="10"/>
        <v>0</v>
      </c>
      <c r="F128" s="48">
        <f t="shared" si="11"/>
        <v>0.08378541155579698</v>
      </c>
      <c r="G128" s="48">
        <f t="shared" si="12"/>
        <v>0.09091195981658864</v>
      </c>
      <c r="H128" s="48">
        <f t="shared" si="13"/>
        <v>-0.007126548260791662</v>
      </c>
      <c r="I128" s="48">
        <f t="shared" si="14"/>
        <v>-8.642769872766582</v>
      </c>
      <c r="J128" s="25"/>
      <c r="K128" s="25"/>
    </row>
    <row r="129" spans="1:11" ht="15">
      <c r="A129" s="46">
        <f t="shared" si="15"/>
        <v>112</v>
      </c>
      <c r="B129" s="47">
        <f t="shared" si="16"/>
        <v>3379</v>
      </c>
      <c r="C129" s="48">
        <f t="shared" si="17"/>
        <v>-8.642769872766582</v>
      </c>
      <c r="D129" s="48">
        <f t="shared" si="9"/>
        <v>0.08378541155579698</v>
      </c>
      <c r="E129" s="49">
        <f t="shared" si="10"/>
        <v>0</v>
      </c>
      <c r="F129" s="48">
        <f t="shared" si="11"/>
        <v>0.08378541155579698</v>
      </c>
      <c r="G129" s="48">
        <f t="shared" si="12"/>
        <v>0.09098771978310247</v>
      </c>
      <c r="H129" s="48">
        <f t="shared" si="13"/>
        <v>-0.007202308227305485</v>
      </c>
      <c r="I129" s="48">
        <f t="shared" si="14"/>
        <v>-8.733757592549685</v>
      </c>
      <c r="J129" s="25"/>
      <c r="K129" s="25"/>
    </row>
    <row r="130" spans="1:11" ht="15">
      <c r="A130" s="46">
        <f t="shared" si="15"/>
        <v>113</v>
      </c>
      <c r="B130" s="47">
        <f t="shared" si="16"/>
        <v>3409</v>
      </c>
      <c r="C130" s="48">
        <f t="shared" si="17"/>
        <v>-8.733757592549685</v>
      </c>
      <c r="D130" s="48">
        <f t="shared" si="9"/>
        <v>0.08378541155579698</v>
      </c>
      <c r="E130" s="49">
        <f t="shared" si="10"/>
        <v>0</v>
      </c>
      <c r="F130" s="48">
        <f t="shared" si="11"/>
        <v>0.08378541155579698</v>
      </c>
      <c r="G130" s="48">
        <f t="shared" si="12"/>
        <v>0.09106354288292172</v>
      </c>
      <c r="H130" s="48">
        <f t="shared" si="13"/>
        <v>-0.007278131327124737</v>
      </c>
      <c r="I130" s="48">
        <f t="shared" si="14"/>
        <v>-8.824821135432606</v>
      </c>
      <c r="J130" s="25"/>
      <c r="K130" s="25"/>
    </row>
    <row r="131" spans="1:11" ht="15">
      <c r="A131" s="46">
        <f t="shared" si="15"/>
        <v>114</v>
      </c>
      <c r="B131" s="47">
        <f t="shared" si="16"/>
        <v>3440</v>
      </c>
      <c r="C131" s="48">
        <f t="shared" si="17"/>
        <v>-8.824821135432606</v>
      </c>
      <c r="D131" s="48">
        <f t="shared" si="9"/>
        <v>0.08378541155579698</v>
      </c>
      <c r="E131" s="49">
        <f t="shared" si="10"/>
        <v>0</v>
      </c>
      <c r="F131" s="48">
        <f t="shared" si="11"/>
        <v>0.08378541155579698</v>
      </c>
      <c r="G131" s="48">
        <f t="shared" si="12"/>
        <v>0.09113942916865748</v>
      </c>
      <c r="H131" s="48">
        <f t="shared" si="13"/>
        <v>-0.007354017612860505</v>
      </c>
      <c r="I131" s="48">
        <f t="shared" si="14"/>
        <v>-8.915960564601264</v>
      </c>
      <c r="J131" s="25"/>
      <c r="K131" s="25"/>
    </row>
    <row r="132" spans="1:11" ht="15">
      <c r="A132" s="46">
        <f t="shared" si="15"/>
        <v>115</v>
      </c>
      <c r="B132" s="47">
        <f t="shared" si="16"/>
        <v>3470</v>
      </c>
      <c r="C132" s="48">
        <f t="shared" si="17"/>
        <v>-8.915960564601264</v>
      </c>
      <c r="D132" s="48">
        <f t="shared" si="9"/>
        <v>0.08378541155579698</v>
      </c>
      <c r="E132" s="49">
        <f t="shared" si="10"/>
        <v>0</v>
      </c>
      <c r="F132" s="48">
        <f t="shared" si="11"/>
        <v>0.08378541155579698</v>
      </c>
      <c r="G132" s="48">
        <f t="shared" si="12"/>
        <v>0.0912153786929647</v>
      </c>
      <c r="H132" s="48">
        <f t="shared" si="13"/>
        <v>-0.00742996713716772</v>
      </c>
      <c r="I132" s="48">
        <f t="shared" si="14"/>
        <v>-9.007175943294229</v>
      </c>
      <c r="J132" s="25"/>
      <c r="K132" s="25"/>
    </row>
    <row r="133" spans="1:11" ht="15">
      <c r="A133" s="46">
        <f t="shared" si="15"/>
        <v>116</v>
      </c>
      <c r="B133" s="47">
        <f t="shared" si="16"/>
        <v>3501</v>
      </c>
      <c r="C133" s="48">
        <f t="shared" si="17"/>
        <v>-9.007175943294229</v>
      </c>
      <c r="D133" s="48">
        <f t="shared" si="9"/>
        <v>0.08378541155579698</v>
      </c>
      <c r="E133" s="49">
        <f t="shared" si="10"/>
        <v>0</v>
      </c>
      <c r="F133" s="48">
        <f t="shared" si="11"/>
        <v>0.08378541155579698</v>
      </c>
      <c r="G133" s="48">
        <f t="shared" si="12"/>
        <v>0.09129139150854218</v>
      </c>
      <c r="H133" s="48">
        <f t="shared" si="13"/>
        <v>-0.007505979952745191</v>
      </c>
      <c r="I133" s="48">
        <f t="shared" si="14"/>
        <v>-9.098467334802772</v>
      </c>
      <c r="J133" s="25"/>
      <c r="K133" s="25"/>
    </row>
    <row r="134" spans="1:11" ht="15">
      <c r="A134" s="46">
        <f t="shared" si="15"/>
        <v>117</v>
      </c>
      <c r="B134" s="47">
        <f t="shared" si="16"/>
        <v>3532</v>
      </c>
      <c r="C134" s="48">
        <f t="shared" si="17"/>
        <v>-9.098467334802772</v>
      </c>
      <c r="D134" s="48">
        <f t="shared" si="9"/>
        <v>0.08378541155579698</v>
      </c>
      <c r="E134" s="49">
        <f t="shared" si="10"/>
        <v>0</v>
      </c>
      <c r="F134" s="48">
        <f t="shared" si="11"/>
        <v>0.08378541155579698</v>
      </c>
      <c r="G134" s="48">
        <f t="shared" si="12"/>
        <v>0.09136746766813263</v>
      </c>
      <c r="H134" s="48">
        <f t="shared" si="13"/>
        <v>-0.007582056112335644</v>
      </c>
      <c r="I134" s="48">
        <f t="shared" si="14"/>
        <v>-9.189834802470903</v>
      </c>
      <c r="J134" s="25"/>
      <c r="K134" s="25"/>
    </row>
    <row r="135" spans="1:11" ht="15">
      <c r="A135" s="46">
        <f t="shared" si="15"/>
        <v>118</v>
      </c>
      <c r="B135" s="47">
        <f t="shared" si="16"/>
        <v>3562</v>
      </c>
      <c r="C135" s="48">
        <f t="shared" si="17"/>
        <v>-9.189834802470903</v>
      </c>
      <c r="D135" s="48">
        <f t="shared" si="9"/>
        <v>0.08378541155579698</v>
      </c>
      <c r="E135" s="49">
        <f t="shared" si="10"/>
        <v>0</v>
      </c>
      <c r="F135" s="48">
        <f t="shared" si="11"/>
        <v>0.08378541155579698</v>
      </c>
      <c r="G135" s="48">
        <f t="shared" si="12"/>
        <v>0.09144360722452273</v>
      </c>
      <c r="H135" s="48">
        <f t="shared" si="13"/>
        <v>-0.007658195668725752</v>
      </c>
      <c r="I135" s="48">
        <f t="shared" si="14"/>
        <v>-9.281278409695426</v>
      </c>
      <c r="J135" s="25"/>
      <c r="K135" s="25"/>
    </row>
    <row r="136" spans="1:11" ht="15">
      <c r="A136" s="46">
        <f t="shared" si="15"/>
        <v>119</v>
      </c>
      <c r="B136" s="47">
        <f t="shared" si="16"/>
        <v>3593</v>
      </c>
      <c r="C136" s="48">
        <f t="shared" si="17"/>
        <v>-9.281278409695426</v>
      </c>
      <c r="D136" s="48">
        <f t="shared" si="9"/>
        <v>0.08378541155579698</v>
      </c>
      <c r="E136" s="49">
        <f t="shared" si="10"/>
        <v>0</v>
      </c>
      <c r="F136" s="48">
        <f t="shared" si="11"/>
        <v>0.08378541155579698</v>
      </c>
      <c r="G136" s="48">
        <f t="shared" si="12"/>
        <v>0.09151981023054317</v>
      </c>
      <c r="H136" s="48">
        <f t="shared" si="13"/>
        <v>-0.007734398674746189</v>
      </c>
      <c r="I136" s="48">
        <f t="shared" si="14"/>
        <v>-9.37279821992597</v>
      </c>
      <c r="J136" s="25"/>
      <c r="K136" s="25"/>
    </row>
    <row r="137" spans="1:11" ht="15">
      <c r="A137" s="46">
        <f t="shared" si="15"/>
        <v>120</v>
      </c>
      <c r="B137" s="47">
        <f t="shared" si="16"/>
        <v>3623</v>
      </c>
      <c r="C137" s="48">
        <f t="shared" si="17"/>
        <v>-9.37279821992597</v>
      </c>
      <c r="D137" s="48">
        <f t="shared" si="9"/>
        <v>0.08378541155579698</v>
      </c>
      <c r="E137" s="49">
        <f t="shared" si="10"/>
        <v>0</v>
      </c>
      <c r="F137" s="48">
        <f t="shared" si="11"/>
        <v>0.08378541155579698</v>
      </c>
      <c r="G137" s="48">
        <f t="shared" si="12"/>
        <v>0.09159607673906862</v>
      </c>
      <c r="H137" s="48">
        <f t="shared" si="13"/>
        <v>-0.007810665183271642</v>
      </c>
      <c r="I137" s="48">
        <f t="shared" si="14"/>
        <v>-9.46439429666504</v>
      </c>
      <c r="J137" s="25"/>
      <c r="K137" s="25"/>
    </row>
    <row r="138" spans="1:11" ht="15">
      <c r="A138" s="46">
        <f t="shared" si="15"/>
        <v>121</v>
      </c>
      <c r="B138" s="47">
        <f t="shared" si="16"/>
        <v>3654</v>
      </c>
      <c r="C138" s="48">
        <f t="shared" si="17"/>
        <v>-9.46439429666504</v>
      </c>
      <c r="D138" s="48">
        <f t="shared" si="9"/>
        <v>0.08378541155579698</v>
      </c>
      <c r="E138" s="49">
        <f t="shared" si="10"/>
        <v>0</v>
      </c>
      <c r="F138" s="48">
        <f t="shared" si="11"/>
        <v>0.08378541155579698</v>
      </c>
      <c r="G138" s="48">
        <f t="shared" si="12"/>
        <v>0.09167240680301784</v>
      </c>
      <c r="H138" s="48">
        <f t="shared" si="13"/>
        <v>-0.007886995247220866</v>
      </c>
      <c r="I138" s="48">
        <f t="shared" si="14"/>
        <v>-9.556066703468057</v>
      </c>
      <c r="J138" s="25"/>
      <c r="K138" s="25"/>
    </row>
    <row r="139" spans="1:11" ht="15">
      <c r="A139" s="46">
        <f t="shared" si="15"/>
        <v>122</v>
      </c>
      <c r="B139" s="47">
        <f t="shared" si="16"/>
        <v>3685</v>
      </c>
      <c r="C139" s="48">
        <f t="shared" si="17"/>
        <v>-9.556066703468057</v>
      </c>
      <c r="D139" s="48">
        <f t="shared" si="9"/>
        <v>0.08378541155579698</v>
      </c>
      <c r="E139" s="49">
        <f t="shared" si="10"/>
        <v>0</v>
      </c>
      <c r="F139" s="48">
        <f t="shared" si="11"/>
        <v>0.08378541155579698</v>
      </c>
      <c r="G139" s="48">
        <f t="shared" si="12"/>
        <v>0.09174880047535369</v>
      </c>
      <c r="H139" s="48">
        <f t="shared" si="13"/>
        <v>-0.007963388919556714</v>
      </c>
      <c r="I139" s="48">
        <f t="shared" si="14"/>
        <v>-9.647815503943411</v>
      </c>
      <c r="J139" s="25"/>
      <c r="K139" s="25"/>
    </row>
    <row r="140" spans="1:11" ht="15">
      <c r="A140" s="46">
        <f t="shared" si="15"/>
        <v>123</v>
      </c>
      <c r="B140" s="47">
        <f t="shared" si="16"/>
        <v>3713</v>
      </c>
      <c r="C140" s="48">
        <f t="shared" si="17"/>
        <v>-9.647815503943411</v>
      </c>
      <c r="D140" s="48">
        <f t="shared" si="9"/>
        <v>0.08378541155579698</v>
      </c>
      <c r="E140" s="49">
        <f t="shared" si="10"/>
        <v>0</v>
      </c>
      <c r="F140" s="48">
        <f t="shared" si="11"/>
        <v>0.08378541155579698</v>
      </c>
      <c r="G140" s="48">
        <f t="shared" si="12"/>
        <v>0.09182525780908316</v>
      </c>
      <c r="H140" s="48">
        <f t="shared" si="13"/>
        <v>-0.008039846253286177</v>
      </c>
      <c r="I140" s="48">
        <f t="shared" si="14"/>
        <v>-9.739640761752494</v>
      </c>
      <c r="J140" s="25"/>
      <c r="K140" s="25"/>
    </row>
    <row r="141" spans="1:11" ht="15">
      <c r="A141" s="46">
        <f t="shared" si="15"/>
        <v>124</v>
      </c>
      <c r="B141" s="47">
        <f t="shared" si="16"/>
        <v>3744</v>
      </c>
      <c r="C141" s="48">
        <f t="shared" si="17"/>
        <v>-9.739640761752494</v>
      </c>
      <c r="D141" s="48">
        <f t="shared" si="9"/>
        <v>0.08378541155579698</v>
      </c>
      <c r="E141" s="49">
        <f t="shared" si="10"/>
        <v>0</v>
      </c>
      <c r="F141" s="48">
        <f t="shared" si="11"/>
        <v>0.08378541155579698</v>
      </c>
      <c r="G141" s="48">
        <f t="shared" si="12"/>
        <v>0.0919017788572574</v>
      </c>
      <c r="H141" s="48">
        <f t="shared" si="13"/>
        <v>-0.008116367301460412</v>
      </c>
      <c r="I141" s="48">
        <f t="shared" si="14"/>
        <v>-9.831542540609751</v>
      </c>
      <c r="J141" s="25"/>
      <c r="K141" s="25"/>
    </row>
    <row r="142" spans="1:11" ht="15">
      <c r="A142" s="46">
        <f t="shared" si="15"/>
        <v>125</v>
      </c>
      <c r="B142" s="47">
        <f t="shared" si="16"/>
        <v>3774</v>
      </c>
      <c r="C142" s="48">
        <f t="shared" si="17"/>
        <v>-9.831542540609751</v>
      </c>
      <c r="D142" s="48">
        <f t="shared" si="9"/>
        <v>0.08378541155579698</v>
      </c>
      <c r="E142" s="49">
        <f t="shared" si="10"/>
        <v>0</v>
      </c>
      <c r="F142" s="48">
        <f t="shared" si="11"/>
        <v>0.08378541155579698</v>
      </c>
      <c r="G142" s="48">
        <f t="shared" si="12"/>
        <v>0.09197836367297177</v>
      </c>
      <c r="H142" s="48">
        <f t="shared" si="13"/>
        <v>-0.008192952117174792</v>
      </c>
      <c r="I142" s="48">
        <f t="shared" si="14"/>
        <v>-9.923520904282723</v>
      </c>
      <c r="J142" s="25"/>
      <c r="K142" s="25"/>
    </row>
    <row r="143" spans="1:11" ht="15">
      <c r="A143" s="46">
        <f t="shared" si="15"/>
        <v>126</v>
      </c>
      <c r="B143" s="47">
        <f t="shared" si="16"/>
        <v>3805</v>
      </c>
      <c r="C143" s="48">
        <f t="shared" si="17"/>
        <v>-9.923520904282723</v>
      </c>
      <c r="D143" s="48">
        <f t="shared" si="9"/>
        <v>0.08378541155579698</v>
      </c>
      <c r="E143" s="49">
        <f t="shared" si="10"/>
        <v>0</v>
      </c>
      <c r="F143" s="48">
        <f t="shared" si="11"/>
        <v>0.08378541155579698</v>
      </c>
      <c r="G143" s="48">
        <f t="shared" si="12"/>
        <v>0.09205501230936591</v>
      </c>
      <c r="H143" s="48">
        <f t="shared" si="13"/>
        <v>-0.008269600753568937</v>
      </c>
      <c r="I143" s="48">
        <f t="shared" si="14"/>
        <v>-10.01557591659209</v>
      </c>
      <c r="J143" s="25"/>
      <c r="K143" s="25"/>
    </row>
    <row r="144" spans="1:11" ht="15">
      <c r="A144" s="46">
        <f t="shared" si="15"/>
        <v>127</v>
      </c>
      <c r="B144" s="47">
        <f t="shared" si="16"/>
        <v>3835</v>
      </c>
      <c r="C144" s="48">
        <f t="shared" si="17"/>
        <v>-10.01557591659209</v>
      </c>
      <c r="D144" s="48">
        <f t="shared" si="9"/>
        <v>0.08378541155579698</v>
      </c>
      <c r="E144" s="49">
        <f t="shared" si="10"/>
        <v>0</v>
      </c>
      <c r="F144" s="48">
        <f t="shared" si="11"/>
        <v>0.08378541155579698</v>
      </c>
      <c r="G144" s="48">
        <f t="shared" si="12"/>
        <v>0.09213172481962373</v>
      </c>
      <c r="H144" s="48">
        <f t="shared" si="13"/>
        <v>-0.008346313263826741</v>
      </c>
      <c r="I144" s="48">
        <f t="shared" si="14"/>
        <v>-10.107707641411713</v>
      </c>
      <c r="J144" s="25"/>
      <c r="K144" s="25"/>
    </row>
    <row r="145" spans="1:11" ht="15">
      <c r="A145" s="46">
        <f t="shared" si="15"/>
        <v>128</v>
      </c>
      <c r="B145" s="47">
        <f t="shared" si="16"/>
        <v>3866</v>
      </c>
      <c r="C145" s="48">
        <f t="shared" si="17"/>
        <v>-10.107707641411713</v>
      </c>
      <c r="D145" s="48">
        <f t="shared" si="9"/>
        <v>0.08378541155579698</v>
      </c>
      <c r="E145" s="49">
        <f t="shared" si="10"/>
        <v>0</v>
      </c>
      <c r="F145" s="48">
        <f t="shared" si="11"/>
        <v>0.08378541155579698</v>
      </c>
      <c r="G145" s="48">
        <f t="shared" si="12"/>
        <v>0.09220850125697341</v>
      </c>
      <c r="H145" s="48">
        <f t="shared" si="13"/>
        <v>-0.008423089701176428</v>
      </c>
      <c r="I145" s="48">
        <f t="shared" si="14"/>
        <v>-10.199916142668686</v>
      </c>
      <c r="J145" s="25"/>
      <c r="K145" s="25"/>
    </row>
    <row r="146" spans="1:11" ht="15">
      <c r="A146" s="46">
        <f t="shared" si="15"/>
        <v>129</v>
      </c>
      <c r="B146" s="47">
        <f t="shared" si="16"/>
        <v>3897</v>
      </c>
      <c r="C146" s="48">
        <f t="shared" si="17"/>
        <v>-10.199916142668686</v>
      </c>
      <c r="D146" s="48">
        <f aca="true" t="shared" si="18" ref="D146:D209">IF(Pay_Num&lt;&gt;"",Scheduled_Monthly_Payment,"")</f>
        <v>0.08378541155579698</v>
      </c>
      <c r="E146" s="49">
        <f aca="true" t="shared" si="19" ref="E146:E209">IF(Pay_Num&lt;&gt;"",Scheduled_Extra_Payments,"")</f>
        <v>0</v>
      </c>
      <c r="F146" s="48">
        <f aca="true" t="shared" si="20" ref="F146:F209">IF(Pay_Num&lt;&gt;"",Sched_Pay+Extra_Pay,"")</f>
        <v>0.08378541155579698</v>
      </c>
      <c r="G146" s="48">
        <f aca="true" t="shared" si="21" ref="G146:G209">IF(Pay_Num&lt;&gt;"",Total_Pay-Int,"")</f>
        <v>0.09228534167468755</v>
      </c>
      <c r="H146" s="48">
        <f aca="true" t="shared" si="22" ref="H146:H209">IF(Pay_Num&lt;&gt;"",Beg_Bal*Interest_Rate/12,"")</f>
        <v>-0.008499930118890572</v>
      </c>
      <c r="I146" s="48">
        <f aca="true" t="shared" si="23" ref="I146:I209">IF(Pay_Num&lt;&gt;"",Beg_Bal-Princ,"")</f>
        <v>-10.292201484343373</v>
      </c>
      <c r="J146" s="25"/>
      <c r="K146" s="25"/>
    </row>
    <row r="147" spans="1:11" ht="15">
      <c r="A147" s="46">
        <f aca="true" t="shared" si="24" ref="A147:A210">IF(Values_Entered,A146+1,"")</f>
        <v>130</v>
      </c>
      <c r="B147" s="47">
        <f aca="true" t="shared" si="25" ref="B147:B210">IF(Pay_Num&lt;&gt;"",DATE(YEAR(B146),MONTH(B146)+1,DAY(B146)),"")</f>
        <v>3927</v>
      </c>
      <c r="C147" s="48">
        <f aca="true" t="shared" si="26" ref="C147:C210">IF(Pay_Num&lt;&gt;"",I146,"")</f>
        <v>-10.292201484343373</v>
      </c>
      <c r="D147" s="48">
        <f t="shared" si="18"/>
        <v>0.08378541155579698</v>
      </c>
      <c r="E147" s="49">
        <f t="shared" si="19"/>
        <v>0</v>
      </c>
      <c r="F147" s="48">
        <f t="shared" si="20"/>
        <v>0.08378541155579698</v>
      </c>
      <c r="G147" s="48">
        <f t="shared" si="21"/>
        <v>0.09236224612608313</v>
      </c>
      <c r="H147" s="48">
        <f t="shared" si="22"/>
        <v>-0.008576834570286145</v>
      </c>
      <c r="I147" s="48">
        <f t="shared" si="23"/>
        <v>-10.384563730469456</v>
      </c>
      <c r="J147" s="25"/>
      <c r="K147" s="25"/>
    </row>
    <row r="148" spans="1:11" ht="15">
      <c r="A148" s="46">
        <f t="shared" si="24"/>
        <v>131</v>
      </c>
      <c r="B148" s="47">
        <f t="shared" si="25"/>
        <v>3958</v>
      </c>
      <c r="C148" s="48">
        <f t="shared" si="26"/>
        <v>-10.384563730469456</v>
      </c>
      <c r="D148" s="48">
        <f t="shared" si="18"/>
        <v>0.08378541155579698</v>
      </c>
      <c r="E148" s="49">
        <f t="shared" si="19"/>
        <v>0</v>
      </c>
      <c r="F148" s="48">
        <f t="shared" si="20"/>
        <v>0.08378541155579698</v>
      </c>
      <c r="G148" s="48">
        <f t="shared" si="21"/>
        <v>0.09243921466452153</v>
      </c>
      <c r="H148" s="48">
        <f t="shared" si="22"/>
        <v>-0.008653803108724547</v>
      </c>
      <c r="I148" s="48">
        <f t="shared" si="23"/>
        <v>-10.477002945133977</v>
      </c>
      <c r="J148" s="25"/>
      <c r="K148" s="25"/>
    </row>
    <row r="149" spans="1:11" ht="15">
      <c r="A149" s="46">
        <f t="shared" si="24"/>
        <v>132</v>
      </c>
      <c r="B149" s="47">
        <f t="shared" si="25"/>
        <v>3988</v>
      </c>
      <c r="C149" s="48">
        <f t="shared" si="26"/>
        <v>-10.477002945133977</v>
      </c>
      <c r="D149" s="48">
        <f t="shared" si="18"/>
        <v>0.08378541155579698</v>
      </c>
      <c r="E149" s="49">
        <f t="shared" si="19"/>
        <v>0</v>
      </c>
      <c r="F149" s="48">
        <f t="shared" si="20"/>
        <v>0.08378541155579698</v>
      </c>
      <c r="G149" s="48">
        <f t="shared" si="21"/>
        <v>0.09251624734340863</v>
      </c>
      <c r="H149" s="48">
        <f t="shared" si="22"/>
        <v>-0.008730835787611647</v>
      </c>
      <c r="I149" s="48">
        <f t="shared" si="23"/>
        <v>-10.569519192477385</v>
      </c>
      <c r="J149" s="25"/>
      <c r="K149" s="25"/>
    </row>
    <row r="150" spans="1:11" ht="15">
      <c r="A150" s="46">
        <f t="shared" si="24"/>
        <v>133</v>
      </c>
      <c r="B150" s="47">
        <f t="shared" si="25"/>
        <v>4019</v>
      </c>
      <c r="C150" s="48">
        <f t="shared" si="26"/>
        <v>-10.569519192477385</v>
      </c>
      <c r="D150" s="48">
        <f t="shared" si="18"/>
        <v>0.08378541155579698</v>
      </c>
      <c r="E150" s="49">
        <f t="shared" si="19"/>
        <v>0</v>
      </c>
      <c r="F150" s="48">
        <f t="shared" si="20"/>
        <v>0.08378541155579698</v>
      </c>
      <c r="G150" s="48">
        <f t="shared" si="21"/>
        <v>0.0925933442161948</v>
      </c>
      <c r="H150" s="48">
        <f t="shared" si="22"/>
        <v>-0.00880793266039782</v>
      </c>
      <c r="I150" s="48">
        <f t="shared" si="23"/>
        <v>-10.662112536693579</v>
      </c>
      <c r="J150" s="25"/>
      <c r="K150" s="25"/>
    </row>
    <row r="151" spans="1:11" ht="15">
      <c r="A151" s="46">
        <f t="shared" si="24"/>
        <v>134</v>
      </c>
      <c r="B151" s="47">
        <f t="shared" si="25"/>
        <v>4050</v>
      </c>
      <c r="C151" s="48">
        <f t="shared" si="26"/>
        <v>-10.662112536693579</v>
      </c>
      <c r="D151" s="48">
        <f t="shared" si="18"/>
        <v>0.08378541155579698</v>
      </c>
      <c r="E151" s="49">
        <f t="shared" si="19"/>
        <v>0</v>
      </c>
      <c r="F151" s="48">
        <f t="shared" si="20"/>
        <v>0.08378541155579698</v>
      </c>
      <c r="G151" s="48">
        <f t="shared" si="21"/>
        <v>0.09267050533637497</v>
      </c>
      <c r="H151" s="48">
        <f t="shared" si="22"/>
        <v>-0.008885093780577983</v>
      </c>
      <c r="I151" s="48">
        <f t="shared" si="23"/>
        <v>-10.754783042029954</v>
      </c>
      <c r="J151" s="25"/>
      <c r="K151" s="25"/>
    </row>
    <row r="152" spans="1:11" ht="15">
      <c r="A152" s="46">
        <f t="shared" si="24"/>
        <v>135</v>
      </c>
      <c r="B152" s="47">
        <f t="shared" si="25"/>
        <v>4078</v>
      </c>
      <c r="C152" s="48">
        <f t="shared" si="26"/>
        <v>-10.754783042029954</v>
      </c>
      <c r="D152" s="48">
        <f t="shared" si="18"/>
        <v>0.08378541155579698</v>
      </c>
      <c r="E152" s="49">
        <f t="shared" si="19"/>
        <v>0</v>
      </c>
      <c r="F152" s="48">
        <f t="shared" si="20"/>
        <v>0.08378541155579698</v>
      </c>
      <c r="G152" s="48">
        <f t="shared" si="21"/>
        <v>0.09274773075748861</v>
      </c>
      <c r="H152" s="48">
        <f t="shared" si="22"/>
        <v>-0.008962319201691629</v>
      </c>
      <c r="I152" s="48">
        <f t="shared" si="23"/>
        <v>-10.847530772787444</v>
      </c>
      <c r="J152" s="25"/>
      <c r="K152" s="25"/>
    </row>
    <row r="153" spans="1:11" ht="15">
      <c r="A153" s="46">
        <f t="shared" si="24"/>
        <v>136</v>
      </c>
      <c r="B153" s="47">
        <f t="shared" si="25"/>
        <v>4109</v>
      </c>
      <c r="C153" s="48">
        <f t="shared" si="26"/>
        <v>-10.847530772787444</v>
      </c>
      <c r="D153" s="48">
        <f t="shared" si="18"/>
        <v>0.08378541155579698</v>
      </c>
      <c r="E153" s="49">
        <f t="shared" si="19"/>
        <v>0</v>
      </c>
      <c r="F153" s="48">
        <f t="shared" si="20"/>
        <v>0.08378541155579698</v>
      </c>
      <c r="G153" s="48">
        <f t="shared" si="21"/>
        <v>0.09282502053311985</v>
      </c>
      <c r="H153" s="48">
        <f t="shared" si="22"/>
        <v>-0.00903960897732287</v>
      </c>
      <c r="I153" s="48">
        <f t="shared" si="23"/>
        <v>-10.940355793320563</v>
      </c>
      <c r="J153" s="25"/>
      <c r="K153" s="25"/>
    </row>
    <row r="154" spans="1:11" ht="15">
      <c r="A154" s="46">
        <f t="shared" si="24"/>
        <v>137</v>
      </c>
      <c r="B154" s="47">
        <f t="shared" si="25"/>
        <v>4139</v>
      </c>
      <c r="C154" s="48">
        <f t="shared" si="26"/>
        <v>-10.940355793320563</v>
      </c>
      <c r="D154" s="48">
        <f t="shared" si="18"/>
        <v>0.08378541155579698</v>
      </c>
      <c r="E154" s="49">
        <f t="shared" si="19"/>
        <v>0</v>
      </c>
      <c r="F154" s="48">
        <f t="shared" si="20"/>
        <v>0.08378541155579698</v>
      </c>
      <c r="G154" s="48">
        <f t="shared" si="21"/>
        <v>0.09290237471689745</v>
      </c>
      <c r="H154" s="48">
        <f t="shared" si="22"/>
        <v>-0.00911696316110047</v>
      </c>
      <c r="I154" s="48">
        <f t="shared" si="23"/>
        <v>-11.033258168037461</v>
      </c>
      <c r="J154" s="25"/>
      <c r="K154" s="25"/>
    </row>
    <row r="155" spans="1:11" ht="15">
      <c r="A155" s="46">
        <f t="shared" si="24"/>
        <v>138</v>
      </c>
      <c r="B155" s="47">
        <f t="shared" si="25"/>
        <v>4170</v>
      </c>
      <c r="C155" s="48">
        <f t="shared" si="26"/>
        <v>-11.033258168037461</v>
      </c>
      <c r="D155" s="48">
        <f t="shared" si="18"/>
        <v>0.08378541155579698</v>
      </c>
      <c r="E155" s="49">
        <f t="shared" si="19"/>
        <v>0</v>
      </c>
      <c r="F155" s="48">
        <f t="shared" si="20"/>
        <v>0.08378541155579698</v>
      </c>
      <c r="G155" s="48">
        <f t="shared" si="21"/>
        <v>0.09297979336249487</v>
      </c>
      <c r="H155" s="48">
        <f t="shared" si="22"/>
        <v>-0.009194381806697885</v>
      </c>
      <c r="I155" s="48">
        <f t="shared" si="23"/>
        <v>-11.126237961399957</v>
      </c>
      <c r="J155" s="25"/>
      <c r="K155" s="25"/>
    </row>
    <row r="156" spans="1:11" ht="15">
      <c r="A156" s="46">
        <f t="shared" si="24"/>
        <v>139</v>
      </c>
      <c r="B156" s="47">
        <f t="shared" si="25"/>
        <v>4200</v>
      </c>
      <c r="C156" s="48">
        <f t="shared" si="26"/>
        <v>-11.126237961399957</v>
      </c>
      <c r="D156" s="48">
        <f t="shared" si="18"/>
        <v>0.08378541155579698</v>
      </c>
      <c r="E156" s="49">
        <f t="shared" si="19"/>
        <v>0</v>
      </c>
      <c r="F156" s="48">
        <f t="shared" si="20"/>
        <v>0.08378541155579698</v>
      </c>
      <c r="G156" s="48">
        <f t="shared" si="21"/>
        <v>0.09305727652363027</v>
      </c>
      <c r="H156" s="48">
        <f t="shared" si="22"/>
        <v>-0.009271864967833297</v>
      </c>
      <c r="I156" s="48">
        <f t="shared" si="23"/>
        <v>-11.219295237923587</v>
      </c>
      <c r="J156" s="25"/>
      <c r="K156" s="25"/>
    </row>
    <row r="157" spans="1:11" ht="15">
      <c r="A157" s="46">
        <f t="shared" si="24"/>
        <v>140</v>
      </c>
      <c r="B157" s="47">
        <f t="shared" si="25"/>
        <v>4231</v>
      </c>
      <c r="C157" s="48">
        <f t="shared" si="26"/>
        <v>-11.219295237923587</v>
      </c>
      <c r="D157" s="48">
        <f t="shared" si="18"/>
        <v>0.08378541155579698</v>
      </c>
      <c r="E157" s="49">
        <f t="shared" si="19"/>
        <v>0</v>
      </c>
      <c r="F157" s="48">
        <f t="shared" si="20"/>
        <v>0.08378541155579698</v>
      </c>
      <c r="G157" s="48">
        <f t="shared" si="21"/>
        <v>0.09313482425406663</v>
      </c>
      <c r="H157" s="48">
        <f t="shared" si="22"/>
        <v>-0.009349412698269657</v>
      </c>
      <c r="I157" s="48">
        <f t="shared" si="23"/>
        <v>-11.312430062177654</v>
      </c>
      <c r="J157" s="25"/>
      <c r="K157" s="25"/>
    </row>
    <row r="158" spans="1:11" ht="15">
      <c r="A158" s="46">
        <f t="shared" si="24"/>
        <v>141</v>
      </c>
      <c r="B158" s="47">
        <f t="shared" si="25"/>
        <v>4262</v>
      </c>
      <c r="C158" s="48">
        <f t="shared" si="26"/>
        <v>-11.312430062177654</v>
      </c>
      <c r="D158" s="48">
        <f t="shared" si="18"/>
        <v>0.08378541155579698</v>
      </c>
      <c r="E158" s="49">
        <f t="shared" si="19"/>
        <v>0</v>
      </c>
      <c r="F158" s="48">
        <f t="shared" si="20"/>
        <v>0.08378541155579698</v>
      </c>
      <c r="G158" s="48">
        <f t="shared" si="21"/>
        <v>0.09321243660761169</v>
      </c>
      <c r="H158" s="48">
        <f t="shared" si="22"/>
        <v>-0.009427025051814713</v>
      </c>
      <c r="I158" s="48">
        <f t="shared" si="23"/>
        <v>-11.405642498785266</v>
      </c>
      <c r="J158" s="25"/>
      <c r="K158" s="25"/>
    </row>
    <row r="159" spans="1:11" ht="15">
      <c r="A159" s="46">
        <f t="shared" si="24"/>
        <v>142</v>
      </c>
      <c r="B159" s="47">
        <f t="shared" si="25"/>
        <v>4292</v>
      </c>
      <c r="C159" s="48">
        <f t="shared" si="26"/>
        <v>-11.405642498785266</v>
      </c>
      <c r="D159" s="48">
        <f t="shared" si="18"/>
        <v>0.08378541155579698</v>
      </c>
      <c r="E159" s="49">
        <f t="shared" si="19"/>
        <v>0</v>
      </c>
      <c r="F159" s="48">
        <f t="shared" si="20"/>
        <v>0.08378541155579698</v>
      </c>
      <c r="G159" s="48">
        <f t="shared" si="21"/>
        <v>0.09329011363811804</v>
      </c>
      <c r="H159" s="48">
        <f t="shared" si="22"/>
        <v>-0.009504702082321055</v>
      </c>
      <c r="I159" s="48">
        <f t="shared" si="23"/>
        <v>-11.498932612423383</v>
      </c>
      <c r="J159" s="25"/>
      <c r="K159" s="25"/>
    </row>
    <row r="160" spans="1:11" ht="15">
      <c r="A160" s="46">
        <f t="shared" si="24"/>
        <v>143</v>
      </c>
      <c r="B160" s="47">
        <f t="shared" si="25"/>
        <v>4323</v>
      </c>
      <c r="C160" s="48">
        <f t="shared" si="26"/>
        <v>-11.498932612423383</v>
      </c>
      <c r="D160" s="48">
        <f t="shared" si="18"/>
        <v>0.08378541155579698</v>
      </c>
      <c r="E160" s="49">
        <f t="shared" si="19"/>
        <v>0</v>
      </c>
      <c r="F160" s="48">
        <f t="shared" si="20"/>
        <v>0.08378541155579698</v>
      </c>
      <c r="G160" s="48">
        <f t="shared" si="21"/>
        <v>0.09336785539948314</v>
      </c>
      <c r="H160" s="48">
        <f t="shared" si="22"/>
        <v>-0.009582443843686153</v>
      </c>
      <c r="I160" s="48">
        <f t="shared" si="23"/>
        <v>-11.592300467822866</v>
      </c>
      <c r="J160" s="25"/>
      <c r="K160" s="25"/>
    </row>
    <row r="161" spans="1:11" ht="15">
      <c r="A161" s="46">
        <f t="shared" si="24"/>
        <v>144</v>
      </c>
      <c r="B161" s="47">
        <f t="shared" si="25"/>
        <v>4353</v>
      </c>
      <c r="C161" s="48">
        <f t="shared" si="26"/>
        <v>-11.592300467822866</v>
      </c>
      <c r="D161" s="48">
        <f t="shared" si="18"/>
        <v>0.08378541155579698</v>
      </c>
      <c r="E161" s="49">
        <f t="shared" si="19"/>
        <v>0</v>
      </c>
      <c r="F161" s="48">
        <f t="shared" si="20"/>
        <v>0.08378541155579698</v>
      </c>
      <c r="G161" s="48">
        <f t="shared" si="21"/>
        <v>0.09344566194564938</v>
      </c>
      <c r="H161" s="48">
        <f t="shared" si="22"/>
        <v>-0.009660250389852389</v>
      </c>
      <c r="I161" s="48">
        <f t="shared" si="23"/>
        <v>-11.685746129768516</v>
      </c>
      <c r="J161" s="25"/>
      <c r="K161" s="25"/>
    </row>
    <row r="162" spans="1:11" ht="15">
      <c r="A162" s="46">
        <f t="shared" si="24"/>
        <v>145</v>
      </c>
      <c r="B162" s="47">
        <f t="shared" si="25"/>
        <v>4384</v>
      </c>
      <c r="C162" s="48">
        <f t="shared" si="26"/>
        <v>-11.685746129768516</v>
      </c>
      <c r="D162" s="48">
        <f t="shared" si="18"/>
        <v>0.08378541155579698</v>
      </c>
      <c r="E162" s="49">
        <f t="shared" si="19"/>
        <v>0</v>
      </c>
      <c r="F162" s="48">
        <f t="shared" si="20"/>
        <v>0.08378541155579698</v>
      </c>
      <c r="G162" s="48">
        <f t="shared" si="21"/>
        <v>0.09352353333060408</v>
      </c>
      <c r="H162" s="48">
        <f t="shared" si="22"/>
        <v>-0.009738121774807098</v>
      </c>
      <c r="I162" s="48">
        <f t="shared" si="23"/>
        <v>-11.77926966309912</v>
      </c>
      <c r="J162" s="25"/>
      <c r="K162" s="25"/>
    </row>
    <row r="163" spans="1:11" ht="15">
      <c r="A163" s="46">
        <f t="shared" si="24"/>
        <v>146</v>
      </c>
      <c r="B163" s="47">
        <f t="shared" si="25"/>
        <v>4415</v>
      </c>
      <c r="C163" s="48">
        <f t="shared" si="26"/>
        <v>-11.77926966309912</v>
      </c>
      <c r="D163" s="48">
        <f t="shared" si="18"/>
        <v>0.08378541155579698</v>
      </c>
      <c r="E163" s="49">
        <f t="shared" si="19"/>
        <v>0</v>
      </c>
      <c r="F163" s="48">
        <f t="shared" si="20"/>
        <v>0.08378541155579698</v>
      </c>
      <c r="G163" s="48">
        <f t="shared" si="21"/>
        <v>0.09360146960837959</v>
      </c>
      <c r="H163" s="48">
        <f t="shared" si="22"/>
        <v>-0.0098160580525826</v>
      </c>
      <c r="I163" s="48">
        <f t="shared" si="23"/>
        <v>-11.8728711327075</v>
      </c>
      <c r="J163" s="25"/>
      <c r="K163" s="25"/>
    </row>
    <row r="164" spans="1:11" ht="15">
      <c r="A164" s="46">
        <f t="shared" si="24"/>
        <v>147</v>
      </c>
      <c r="B164" s="47">
        <f t="shared" si="25"/>
        <v>4444</v>
      </c>
      <c r="C164" s="48">
        <f t="shared" si="26"/>
        <v>-11.8728711327075</v>
      </c>
      <c r="D164" s="48">
        <f t="shared" si="18"/>
        <v>0.08378541155579698</v>
      </c>
      <c r="E164" s="49">
        <f t="shared" si="19"/>
        <v>0</v>
      </c>
      <c r="F164" s="48">
        <f t="shared" si="20"/>
        <v>0.08378541155579698</v>
      </c>
      <c r="G164" s="48">
        <f t="shared" si="21"/>
        <v>0.09367947083305324</v>
      </c>
      <c r="H164" s="48">
        <f t="shared" si="22"/>
        <v>-0.009894059277256251</v>
      </c>
      <c r="I164" s="48">
        <f t="shared" si="23"/>
        <v>-11.966550603540552</v>
      </c>
      <c r="J164" s="25"/>
      <c r="K164" s="25"/>
    </row>
    <row r="165" spans="1:11" ht="15">
      <c r="A165" s="46">
        <f t="shared" si="24"/>
        <v>148</v>
      </c>
      <c r="B165" s="47">
        <f t="shared" si="25"/>
        <v>4475</v>
      </c>
      <c r="C165" s="48">
        <f t="shared" si="26"/>
        <v>-11.966550603540552</v>
      </c>
      <c r="D165" s="48">
        <f t="shared" si="18"/>
        <v>0.08378541155579698</v>
      </c>
      <c r="E165" s="49">
        <f t="shared" si="19"/>
        <v>0</v>
      </c>
      <c r="F165" s="48">
        <f t="shared" si="20"/>
        <v>0.08378541155579698</v>
      </c>
      <c r="G165" s="48">
        <f t="shared" si="21"/>
        <v>0.09375753705874744</v>
      </c>
      <c r="H165" s="48">
        <f t="shared" si="22"/>
        <v>-0.009972125502950461</v>
      </c>
      <c r="I165" s="48">
        <f t="shared" si="23"/>
        <v>-12.0603081405993</v>
      </c>
      <c r="J165" s="25"/>
      <c r="K165" s="25"/>
    </row>
    <row r="166" spans="1:11" ht="15">
      <c r="A166" s="46">
        <f t="shared" si="24"/>
        <v>149</v>
      </c>
      <c r="B166" s="47">
        <f t="shared" si="25"/>
        <v>4505</v>
      </c>
      <c r="C166" s="48">
        <f t="shared" si="26"/>
        <v>-12.0603081405993</v>
      </c>
      <c r="D166" s="48">
        <f t="shared" si="18"/>
        <v>0.08378541155579698</v>
      </c>
      <c r="E166" s="49">
        <f t="shared" si="19"/>
        <v>0</v>
      </c>
      <c r="F166" s="48">
        <f t="shared" si="20"/>
        <v>0.08378541155579698</v>
      </c>
      <c r="G166" s="48">
        <f t="shared" si="21"/>
        <v>0.09383566833962974</v>
      </c>
      <c r="H166" s="48">
        <f t="shared" si="22"/>
        <v>-0.010050256783832751</v>
      </c>
      <c r="I166" s="48">
        <f t="shared" si="23"/>
        <v>-12.15414380893893</v>
      </c>
      <c r="J166" s="25"/>
      <c r="K166" s="25"/>
    </row>
    <row r="167" spans="1:11" ht="15">
      <c r="A167" s="46">
        <f t="shared" si="24"/>
        <v>150</v>
      </c>
      <c r="B167" s="47">
        <f t="shared" si="25"/>
        <v>4536</v>
      </c>
      <c r="C167" s="48">
        <f t="shared" si="26"/>
        <v>-12.15414380893893</v>
      </c>
      <c r="D167" s="48">
        <f t="shared" si="18"/>
        <v>0.08378541155579698</v>
      </c>
      <c r="E167" s="49">
        <f t="shared" si="19"/>
        <v>0</v>
      </c>
      <c r="F167" s="48">
        <f t="shared" si="20"/>
        <v>0.08378541155579698</v>
      </c>
      <c r="G167" s="48">
        <f t="shared" si="21"/>
        <v>0.09391386472991275</v>
      </c>
      <c r="H167" s="48">
        <f t="shared" si="22"/>
        <v>-0.010128453174115775</v>
      </c>
      <c r="I167" s="48">
        <f t="shared" si="23"/>
        <v>-12.248057673668843</v>
      </c>
      <c r="J167" s="25"/>
      <c r="K167" s="25"/>
    </row>
    <row r="168" spans="1:11" ht="15">
      <c r="A168" s="46">
        <f t="shared" si="24"/>
        <v>151</v>
      </c>
      <c r="B168" s="47">
        <f t="shared" si="25"/>
        <v>4566</v>
      </c>
      <c r="C168" s="48">
        <f t="shared" si="26"/>
        <v>-12.248057673668843</v>
      </c>
      <c r="D168" s="48">
        <f t="shared" si="18"/>
        <v>0.08378541155579698</v>
      </c>
      <c r="E168" s="49">
        <f t="shared" si="19"/>
        <v>0</v>
      </c>
      <c r="F168" s="48">
        <f t="shared" si="20"/>
        <v>0.08378541155579698</v>
      </c>
      <c r="G168" s="48">
        <f t="shared" si="21"/>
        <v>0.09399212628385435</v>
      </c>
      <c r="H168" s="48">
        <f t="shared" si="22"/>
        <v>-0.010206714728057368</v>
      </c>
      <c r="I168" s="48">
        <f t="shared" si="23"/>
        <v>-12.342049799952697</v>
      </c>
      <c r="J168" s="25"/>
      <c r="K168" s="25"/>
    </row>
    <row r="169" spans="1:11" ht="15">
      <c r="A169" s="46">
        <f t="shared" si="24"/>
        <v>152</v>
      </c>
      <c r="B169" s="47">
        <f t="shared" si="25"/>
        <v>4597</v>
      </c>
      <c r="C169" s="48">
        <f t="shared" si="26"/>
        <v>-12.342049799952697</v>
      </c>
      <c r="D169" s="48">
        <f t="shared" si="18"/>
        <v>0.08378541155579698</v>
      </c>
      <c r="E169" s="49">
        <f t="shared" si="19"/>
        <v>0</v>
      </c>
      <c r="F169" s="48">
        <f t="shared" si="20"/>
        <v>0.08378541155579698</v>
      </c>
      <c r="G169" s="48">
        <f t="shared" si="21"/>
        <v>0.09407045305575756</v>
      </c>
      <c r="H169" s="48">
        <f t="shared" si="22"/>
        <v>-0.010285041499960582</v>
      </c>
      <c r="I169" s="48">
        <f t="shared" si="23"/>
        <v>-12.436120253008454</v>
      </c>
      <c r="J169" s="25"/>
      <c r="K169" s="25"/>
    </row>
    <row r="170" spans="1:11" ht="15">
      <c r="A170" s="46">
        <f t="shared" si="24"/>
        <v>153</v>
      </c>
      <c r="B170" s="47">
        <f t="shared" si="25"/>
        <v>4628</v>
      </c>
      <c r="C170" s="48">
        <f t="shared" si="26"/>
        <v>-12.436120253008454</v>
      </c>
      <c r="D170" s="48">
        <f t="shared" si="18"/>
        <v>0.08378541155579698</v>
      </c>
      <c r="E170" s="49">
        <f t="shared" si="19"/>
        <v>0</v>
      </c>
      <c r="F170" s="48">
        <f t="shared" si="20"/>
        <v>0.08378541155579698</v>
      </c>
      <c r="G170" s="48">
        <f t="shared" si="21"/>
        <v>0.0941488450999707</v>
      </c>
      <c r="H170" s="48">
        <f t="shared" si="22"/>
        <v>-0.010363433544173713</v>
      </c>
      <c r="I170" s="48">
        <f t="shared" si="23"/>
        <v>-12.530269098108425</v>
      </c>
      <c r="J170" s="25"/>
      <c r="K170" s="25"/>
    </row>
    <row r="171" spans="1:11" ht="15">
      <c r="A171" s="46">
        <f t="shared" si="24"/>
        <v>154</v>
      </c>
      <c r="B171" s="47">
        <f t="shared" si="25"/>
        <v>4658</v>
      </c>
      <c r="C171" s="48">
        <f t="shared" si="26"/>
        <v>-12.530269098108425</v>
      </c>
      <c r="D171" s="48">
        <f t="shared" si="18"/>
        <v>0.08378541155579698</v>
      </c>
      <c r="E171" s="49">
        <f t="shared" si="19"/>
        <v>0</v>
      </c>
      <c r="F171" s="48">
        <f t="shared" si="20"/>
        <v>0.08378541155579698</v>
      </c>
      <c r="G171" s="48">
        <f t="shared" si="21"/>
        <v>0.09422730247088734</v>
      </c>
      <c r="H171" s="48">
        <f t="shared" si="22"/>
        <v>-0.010441890915090355</v>
      </c>
      <c r="I171" s="48">
        <f t="shared" si="23"/>
        <v>-12.624496400579313</v>
      </c>
      <c r="J171" s="25"/>
      <c r="K171" s="25"/>
    </row>
    <row r="172" spans="1:11" ht="15">
      <c r="A172" s="46">
        <f t="shared" si="24"/>
        <v>155</v>
      </c>
      <c r="B172" s="47">
        <f t="shared" si="25"/>
        <v>4689</v>
      </c>
      <c r="C172" s="48">
        <f t="shared" si="26"/>
        <v>-12.624496400579313</v>
      </c>
      <c r="D172" s="48">
        <f t="shared" si="18"/>
        <v>0.08378541155579698</v>
      </c>
      <c r="E172" s="49">
        <f t="shared" si="19"/>
        <v>0</v>
      </c>
      <c r="F172" s="48">
        <f t="shared" si="20"/>
        <v>0.08378541155579698</v>
      </c>
      <c r="G172" s="48">
        <f t="shared" si="21"/>
        <v>0.09430582522294641</v>
      </c>
      <c r="H172" s="48">
        <f t="shared" si="22"/>
        <v>-0.010520413667149427</v>
      </c>
      <c r="I172" s="48">
        <f t="shared" si="23"/>
        <v>-12.718802225802259</v>
      </c>
      <c r="J172" s="25"/>
      <c r="K172" s="25"/>
    </row>
    <row r="173" spans="1:11" ht="15">
      <c r="A173" s="46">
        <f t="shared" si="24"/>
        <v>156</v>
      </c>
      <c r="B173" s="47">
        <f t="shared" si="25"/>
        <v>4719</v>
      </c>
      <c r="C173" s="48">
        <f t="shared" si="26"/>
        <v>-12.718802225802259</v>
      </c>
      <c r="D173" s="48">
        <f t="shared" si="18"/>
        <v>0.08378541155579698</v>
      </c>
      <c r="E173" s="49">
        <f t="shared" si="19"/>
        <v>0</v>
      </c>
      <c r="F173" s="48">
        <f t="shared" si="20"/>
        <v>0.08378541155579698</v>
      </c>
      <c r="G173" s="48">
        <f t="shared" si="21"/>
        <v>0.0943844134106322</v>
      </c>
      <c r="H173" s="48">
        <f t="shared" si="22"/>
        <v>-0.010599001854835215</v>
      </c>
      <c r="I173" s="48">
        <f t="shared" si="23"/>
        <v>-12.81318663921289</v>
      </c>
      <c r="J173" s="25"/>
      <c r="K173" s="25"/>
    </row>
    <row r="174" spans="1:11" ht="15">
      <c r="A174" s="46">
        <f t="shared" si="24"/>
        <v>157</v>
      </c>
      <c r="B174" s="47">
        <f t="shared" si="25"/>
        <v>4750</v>
      </c>
      <c r="C174" s="48">
        <f t="shared" si="26"/>
        <v>-12.81318663921289</v>
      </c>
      <c r="D174" s="48">
        <f t="shared" si="18"/>
        <v>0.08378541155579698</v>
      </c>
      <c r="E174" s="49">
        <f t="shared" si="19"/>
        <v>0</v>
      </c>
      <c r="F174" s="48">
        <f t="shared" si="20"/>
        <v>0.08378541155579698</v>
      </c>
      <c r="G174" s="48">
        <f t="shared" si="21"/>
        <v>0.09446306708847439</v>
      </c>
      <c r="H174" s="48">
        <f t="shared" si="22"/>
        <v>-0.010677655532677409</v>
      </c>
      <c r="I174" s="48">
        <f t="shared" si="23"/>
        <v>-12.907649706301365</v>
      </c>
      <c r="J174" s="25"/>
      <c r="K174" s="25"/>
    </row>
    <row r="175" spans="1:11" ht="15">
      <c r="A175" s="46">
        <f t="shared" si="24"/>
        <v>158</v>
      </c>
      <c r="B175" s="47">
        <f t="shared" si="25"/>
        <v>4781</v>
      </c>
      <c r="C175" s="48">
        <f t="shared" si="26"/>
        <v>-12.907649706301365</v>
      </c>
      <c r="D175" s="48">
        <f t="shared" si="18"/>
        <v>0.08378541155579698</v>
      </c>
      <c r="E175" s="49">
        <f t="shared" si="19"/>
        <v>0</v>
      </c>
      <c r="F175" s="48">
        <f t="shared" si="20"/>
        <v>0.08378541155579698</v>
      </c>
      <c r="G175" s="48">
        <f t="shared" si="21"/>
        <v>0.09454178631104812</v>
      </c>
      <c r="H175" s="48">
        <f t="shared" si="22"/>
        <v>-0.010756374755251139</v>
      </c>
      <c r="I175" s="48">
        <f t="shared" si="23"/>
        <v>-13.002191492612413</v>
      </c>
      <c r="J175" s="25"/>
      <c r="K175" s="25"/>
    </row>
    <row r="176" spans="1:11" ht="15">
      <c r="A176" s="46">
        <f t="shared" si="24"/>
        <v>159</v>
      </c>
      <c r="B176" s="47">
        <f t="shared" si="25"/>
        <v>4809</v>
      </c>
      <c r="C176" s="48">
        <f t="shared" si="26"/>
        <v>-13.002191492612413</v>
      </c>
      <c r="D176" s="48">
        <f t="shared" si="18"/>
        <v>0.08378541155579698</v>
      </c>
      <c r="E176" s="49">
        <f t="shared" si="19"/>
        <v>0</v>
      </c>
      <c r="F176" s="48">
        <f t="shared" si="20"/>
        <v>0.08378541155579698</v>
      </c>
      <c r="G176" s="48">
        <f t="shared" si="21"/>
        <v>0.094620571132974</v>
      </c>
      <c r="H176" s="48">
        <f t="shared" si="22"/>
        <v>-0.010835159577177012</v>
      </c>
      <c r="I176" s="48">
        <f t="shared" si="23"/>
        <v>-13.096812063745388</v>
      </c>
      <c r="J176" s="25"/>
      <c r="K176" s="25"/>
    </row>
    <row r="177" spans="1:11" ht="15">
      <c r="A177" s="46">
        <f t="shared" si="24"/>
        <v>160</v>
      </c>
      <c r="B177" s="47">
        <f t="shared" si="25"/>
        <v>4840</v>
      </c>
      <c r="C177" s="48">
        <f t="shared" si="26"/>
        <v>-13.096812063745388</v>
      </c>
      <c r="D177" s="48">
        <f t="shared" si="18"/>
        <v>0.08378541155579698</v>
      </c>
      <c r="E177" s="49">
        <f t="shared" si="19"/>
        <v>0</v>
      </c>
      <c r="F177" s="48">
        <f t="shared" si="20"/>
        <v>0.08378541155579698</v>
      </c>
      <c r="G177" s="48">
        <f t="shared" si="21"/>
        <v>0.09469942160891814</v>
      </c>
      <c r="H177" s="48">
        <f t="shared" si="22"/>
        <v>-0.010914010053121157</v>
      </c>
      <c r="I177" s="48">
        <f t="shared" si="23"/>
        <v>-13.191511485354306</v>
      </c>
      <c r="J177" s="25"/>
      <c r="K177" s="25"/>
    </row>
    <row r="178" spans="1:11" ht="15">
      <c r="A178" s="46">
        <f t="shared" si="24"/>
        <v>161</v>
      </c>
      <c r="B178" s="47">
        <f t="shared" si="25"/>
        <v>4870</v>
      </c>
      <c r="C178" s="48">
        <f t="shared" si="26"/>
        <v>-13.191511485354306</v>
      </c>
      <c r="D178" s="48">
        <f t="shared" si="18"/>
        <v>0.08378541155579698</v>
      </c>
      <c r="E178" s="49">
        <f t="shared" si="19"/>
        <v>0</v>
      </c>
      <c r="F178" s="48">
        <f t="shared" si="20"/>
        <v>0.08378541155579698</v>
      </c>
      <c r="G178" s="48">
        <f t="shared" si="21"/>
        <v>0.09477833779359224</v>
      </c>
      <c r="H178" s="48">
        <f t="shared" si="22"/>
        <v>-0.010992926237795256</v>
      </c>
      <c r="I178" s="48">
        <f t="shared" si="23"/>
        <v>-13.286289823147898</v>
      </c>
      <c r="J178" s="25"/>
      <c r="K178" s="25"/>
    </row>
    <row r="179" spans="1:11" ht="15">
      <c r="A179" s="46">
        <f t="shared" si="24"/>
        <v>162</v>
      </c>
      <c r="B179" s="47">
        <f t="shared" si="25"/>
        <v>4901</v>
      </c>
      <c r="C179" s="48">
        <f t="shared" si="26"/>
        <v>-13.286289823147898</v>
      </c>
      <c r="D179" s="48">
        <f t="shared" si="18"/>
        <v>0.08378541155579698</v>
      </c>
      <c r="E179" s="49">
        <f t="shared" si="19"/>
        <v>0</v>
      </c>
      <c r="F179" s="48">
        <f t="shared" si="20"/>
        <v>0.08378541155579698</v>
      </c>
      <c r="G179" s="48">
        <f t="shared" si="21"/>
        <v>0.09485731974175357</v>
      </c>
      <c r="H179" s="48">
        <f t="shared" si="22"/>
        <v>-0.011071908185956582</v>
      </c>
      <c r="I179" s="48">
        <f t="shared" si="23"/>
        <v>-13.381147142889652</v>
      </c>
      <c r="J179" s="25"/>
      <c r="K179" s="25"/>
    </row>
    <row r="180" spans="1:11" ht="15">
      <c r="A180" s="46">
        <f t="shared" si="24"/>
        <v>163</v>
      </c>
      <c r="B180" s="47">
        <f t="shared" si="25"/>
        <v>4931</v>
      </c>
      <c r="C180" s="48">
        <f t="shared" si="26"/>
        <v>-13.381147142889652</v>
      </c>
      <c r="D180" s="48">
        <f t="shared" si="18"/>
        <v>0.08378541155579698</v>
      </c>
      <c r="E180" s="49">
        <f t="shared" si="19"/>
        <v>0</v>
      </c>
      <c r="F180" s="48">
        <f t="shared" si="20"/>
        <v>0.08378541155579698</v>
      </c>
      <c r="G180" s="48">
        <f t="shared" si="21"/>
        <v>0.09493636750820503</v>
      </c>
      <c r="H180" s="48">
        <f t="shared" si="22"/>
        <v>-0.011150955952408044</v>
      </c>
      <c r="I180" s="48">
        <f t="shared" si="23"/>
        <v>-13.476083510397858</v>
      </c>
      <c r="J180" s="25"/>
      <c r="K180" s="25"/>
    </row>
    <row r="181" spans="1:11" ht="15">
      <c r="A181" s="46">
        <f t="shared" si="24"/>
        <v>164</v>
      </c>
      <c r="B181" s="47">
        <f t="shared" si="25"/>
        <v>4962</v>
      </c>
      <c r="C181" s="48">
        <f t="shared" si="26"/>
        <v>-13.476083510397858</v>
      </c>
      <c r="D181" s="48">
        <f t="shared" si="18"/>
        <v>0.08378541155579698</v>
      </c>
      <c r="E181" s="49">
        <f t="shared" si="19"/>
        <v>0</v>
      </c>
      <c r="F181" s="48">
        <f t="shared" si="20"/>
        <v>0.08378541155579698</v>
      </c>
      <c r="G181" s="48">
        <f t="shared" si="21"/>
        <v>0.0950154811477952</v>
      </c>
      <c r="H181" s="48">
        <f t="shared" si="22"/>
        <v>-0.011230069591998217</v>
      </c>
      <c r="I181" s="48">
        <f t="shared" si="23"/>
        <v>-13.571098991545654</v>
      </c>
      <c r="J181" s="25"/>
      <c r="K181" s="25"/>
    </row>
    <row r="182" spans="1:11" ht="15">
      <c r="A182" s="46">
        <f t="shared" si="24"/>
        <v>165</v>
      </c>
      <c r="B182" s="47">
        <f t="shared" si="25"/>
        <v>4993</v>
      </c>
      <c r="C182" s="48">
        <f t="shared" si="26"/>
        <v>-13.571098991545654</v>
      </c>
      <c r="D182" s="48">
        <f t="shared" si="18"/>
        <v>0.08378541155579698</v>
      </c>
      <c r="E182" s="49">
        <f t="shared" si="19"/>
        <v>0</v>
      </c>
      <c r="F182" s="48">
        <f t="shared" si="20"/>
        <v>0.08378541155579698</v>
      </c>
      <c r="G182" s="48">
        <f t="shared" si="21"/>
        <v>0.09509466071541836</v>
      </c>
      <c r="H182" s="48">
        <f t="shared" si="22"/>
        <v>-0.011309249159621379</v>
      </c>
      <c r="I182" s="48">
        <f t="shared" si="23"/>
        <v>-13.666193652261072</v>
      </c>
      <c r="J182" s="25"/>
      <c r="K182" s="25"/>
    </row>
    <row r="183" spans="1:11" ht="15">
      <c r="A183" s="46">
        <f t="shared" si="24"/>
        <v>166</v>
      </c>
      <c r="B183" s="47">
        <f t="shared" si="25"/>
        <v>5023</v>
      </c>
      <c r="C183" s="48">
        <f t="shared" si="26"/>
        <v>-13.666193652261072</v>
      </c>
      <c r="D183" s="48">
        <f t="shared" si="18"/>
        <v>0.08378541155579698</v>
      </c>
      <c r="E183" s="49">
        <f t="shared" si="19"/>
        <v>0</v>
      </c>
      <c r="F183" s="48">
        <f t="shared" si="20"/>
        <v>0.08378541155579698</v>
      </c>
      <c r="G183" s="48">
        <f t="shared" si="21"/>
        <v>0.09517390626601455</v>
      </c>
      <c r="H183" s="48">
        <f t="shared" si="22"/>
        <v>-0.011388494710217559</v>
      </c>
      <c r="I183" s="48">
        <f t="shared" si="23"/>
        <v>-13.761367558527086</v>
      </c>
      <c r="J183" s="25"/>
      <c r="K183" s="25"/>
    </row>
    <row r="184" spans="1:11" ht="15">
      <c r="A184" s="46">
        <f t="shared" si="24"/>
        <v>167</v>
      </c>
      <c r="B184" s="47">
        <f t="shared" si="25"/>
        <v>5054</v>
      </c>
      <c r="C184" s="48">
        <f t="shared" si="26"/>
        <v>-13.761367558527086</v>
      </c>
      <c r="D184" s="48">
        <f t="shared" si="18"/>
        <v>0.08378541155579698</v>
      </c>
      <c r="E184" s="49">
        <f t="shared" si="19"/>
        <v>0</v>
      </c>
      <c r="F184" s="48">
        <f t="shared" si="20"/>
        <v>0.08378541155579698</v>
      </c>
      <c r="G184" s="48">
        <f t="shared" si="21"/>
        <v>0.09525321785456956</v>
      </c>
      <c r="H184" s="48">
        <f t="shared" si="22"/>
        <v>-0.011467806298772571</v>
      </c>
      <c r="I184" s="48">
        <f t="shared" si="23"/>
        <v>-13.856620776381655</v>
      </c>
      <c r="J184" s="25"/>
      <c r="K184" s="25"/>
    </row>
    <row r="185" spans="1:11" ht="15">
      <c r="A185" s="46">
        <f t="shared" si="24"/>
        <v>168</v>
      </c>
      <c r="B185" s="47">
        <f t="shared" si="25"/>
        <v>5084</v>
      </c>
      <c r="C185" s="48">
        <f t="shared" si="26"/>
        <v>-13.856620776381655</v>
      </c>
      <c r="D185" s="48">
        <f t="shared" si="18"/>
        <v>0.08378541155579698</v>
      </c>
      <c r="E185" s="49">
        <f t="shared" si="19"/>
        <v>0</v>
      </c>
      <c r="F185" s="48">
        <f t="shared" si="20"/>
        <v>0.08378541155579698</v>
      </c>
      <c r="G185" s="48">
        <f t="shared" si="21"/>
        <v>0.09533259553611503</v>
      </c>
      <c r="H185" s="48">
        <f t="shared" si="22"/>
        <v>-0.011547183980318046</v>
      </c>
      <c r="I185" s="48">
        <f t="shared" si="23"/>
        <v>-13.95195337191777</v>
      </c>
      <c r="J185" s="25"/>
      <c r="K185" s="25"/>
    </row>
    <row r="186" spans="1:11" ht="15">
      <c r="A186" s="46">
        <f t="shared" si="24"/>
        <v>169</v>
      </c>
      <c r="B186" s="47">
        <f t="shared" si="25"/>
        <v>5115</v>
      </c>
      <c r="C186" s="48">
        <f t="shared" si="26"/>
        <v>-13.95195337191777</v>
      </c>
      <c r="D186" s="48">
        <f t="shared" si="18"/>
        <v>0.08378541155579698</v>
      </c>
      <c r="E186" s="49">
        <f t="shared" si="19"/>
        <v>0</v>
      </c>
      <c r="F186" s="48">
        <f t="shared" si="20"/>
        <v>0.08378541155579698</v>
      </c>
      <c r="G186" s="48">
        <f t="shared" si="21"/>
        <v>0.09541203936572845</v>
      </c>
      <c r="H186" s="48">
        <f t="shared" si="22"/>
        <v>-0.011626627809931477</v>
      </c>
      <c r="I186" s="48">
        <f t="shared" si="23"/>
        <v>-14.047365411283499</v>
      </c>
      <c r="J186" s="25"/>
      <c r="K186" s="25"/>
    </row>
    <row r="187" spans="1:11" ht="15">
      <c r="A187" s="46">
        <f t="shared" si="24"/>
        <v>170</v>
      </c>
      <c r="B187" s="47">
        <f t="shared" si="25"/>
        <v>5146</v>
      </c>
      <c r="C187" s="48">
        <f t="shared" si="26"/>
        <v>-14.047365411283499</v>
      </c>
      <c r="D187" s="48">
        <f t="shared" si="18"/>
        <v>0.08378541155579698</v>
      </c>
      <c r="E187" s="49">
        <f t="shared" si="19"/>
        <v>0</v>
      </c>
      <c r="F187" s="48">
        <f t="shared" si="20"/>
        <v>0.08378541155579698</v>
      </c>
      <c r="G187" s="48">
        <f t="shared" si="21"/>
        <v>0.09549154939853323</v>
      </c>
      <c r="H187" s="48">
        <f t="shared" si="22"/>
        <v>-0.011706137842736249</v>
      </c>
      <c r="I187" s="48">
        <f t="shared" si="23"/>
        <v>-14.142856960682032</v>
      </c>
      <c r="J187" s="25"/>
      <c r="K187" s="25"/>
    </row>
    <row r="188" spans="1:11" ht="15">
      <c r="A188" s="46">
        <f t="shared" si="24"/>
        <v>171</v>
      </c>
      <c r="B188" s="47">
        <f t="shared" si="25"/>
        <v>5174</v>
      </c>
      <c r="C188" s="48">
        <f t="shared" si="26"/>
        <v>-14.142856960682032</v>
      </c>
      <c r="D188" s="48">
        <f t="shared" si="18"/>
        <v>0.08378541155579698</v>
      </c>
      <c r="E188" s="49">
        <f t="shared" si="19"/>
        <v>0</v>
      </c>
      <c r="F188" s="48">
        <f t="shared" si="20"/>
        <v>0.08378541155579698</v>
      </c>
      <c r="G188" s="48">
        <f t="shared" si="21"/>
        <v>0.09557112568969868</v>
      </c>
      <c r="H188" s="48">
        <f t="shared" si="22"/>
        <v>-0.011785714133901693</v>
      </c>
      <c r="I188" s="48">
        <f t="shared" si="23"/>
        <v>-14.23842808637173</v>
      </c>
      <c r="J188" s="25"/>
      <c r="K188" s="25"/>
    </row>
    <row r="189" spans="1:11" ht="15">
      <c r="A189" s="46">
        <f t="shared" si="24"/>
        <v>172</v>
      </c>
      <c r="B189" s="47">
        <f t="shared" si="25"/>
        <v>5205</v>
      </c>
      <c r="C189" s="48">
        <f t="shared" si="26"/>
        <v>-14.23842808637173</v>
      </c>
      <c r="D189" s="48">
        <f t="shared" si="18"/>
        <v>0.08378541155579698</v>
      </c>
      <c r="E189" s="49">
        <f t="shared" si="19"/>
        <v>0</v>
      </c>
      <c r="F189" s="48">
        <f t="shared" si="20"/>
        <v>0.08378541155579698</v>
      </c>
      <c r="G189" s="48">
        <f t="shared" si="21"/>
        <v>0.0956507682944401</v>
      </c>
      <c r="H189" s="48">
        <f t="shared" si="22"/>
        <v>-0.011865356738643107</v>
      </c>
      <c r="I189" s="48">
        <f t="shared" si="23"/>
        <v>-14.33407885466617</v>
      </c>
      <c r="J189" s="25"/>
      <c r="K189" s="25"/>
    </row>
    <row r="190" spans="1:11" ht="15">
      <c r="A190" s="46">
        <f t="shared" si="24"/>
        <v>173</v>
      </c>
      <c r="B190" s="47">
        <f t="shared" si="25"/>
        <v>5235</v>
      </c>
      <c r="C190" s="48">
        <f t="shared" si="26"/>
        <v>-14.33407885466617</v>
      </c>
      <c r="D190" s="48">
        <f t="shared" si="18"/>
        <v>0.08378541155579698</v>
      </c>
      <c r="E190" s="49">
        <f t="shared" si="19"/>
        <v>0</v>
      </c>
      <c r="F190" s="48">
        <f t="shared" si="20"/>
        <v>0.08378541155579698</v>
      </c>
      <c r="G190" s="48">
        <f t="shared" si="21"/>
        <v>0.0957304772680188</v>
      </c>
      <c r="H190" s="48">
        <f t="shared" si="22"/>
        <v>-0.011945065712221809</v>
      </c>
      <c r="I190" s="48">
        <f t="shared" si="23"/>
        <v>-14.42980933193419</v>
      </c>
      <c r="J190" s="25"/>
      <c r="K190" s="25"/>
    </row>
    <row r="191" spans="1:11" ht="15">
      <c r="A191" s="46">
        <f t="shared" si="24"/>
        <v>174</v>
      </c>
      <c r="B191" s="47">
        <f t="shared" si="25"/>
        <v>5266</v>
      </c>
      <c r="C191" s="48">
        <f t="shared" si="26"/>
        <v>-14.42980933193419</v>
      </c>
      <c r="D191" s="48">
        <f t="shared" si="18"/>
        <v>0.08378541155579698</v>
      </c>
      <c r="E191" s="49">
        <f t="shared" si="19"/>
        <v>0</v>
      </c>
      <c r="F191" s="48">
        <f t="shared" si="20"/>
        <v>0.08378541155579698</v>
      </c>
      <c r="G191" s="48">
        <f t="shared" si="21"/>
        <v>0.09581025266574214</v>
      </c>
      <c r="H191" s="48">
        <f t="shared" si="22"/>
        <v>-0.012024841109945159</v>
      </c>
      <c r="I191" s="48">
        <f t="shared" si="23"/>
        <v>-14.525619584599932</v>
      </c>
      <c r="J191" s="25"/>
      <c r="K191" s="25"/>
    </row>
    <row r="192" spans="1:11" ht="15">
      <c r="A192" s="46">
        <f t="shared" si="24"/>
        <v>175</v>
      </c>
      <c r="B192" s="47">
        <f t="shared" si="25"/>
        <v>5296</v>
      </c>
      <c r="C192" s="48">
        <f t="shared" si="26"/>
        <v>-14.525619584599932</v>
      </c>
      <c r="D192" s="48">
        <f t="shared" si="18"/>
        <v>0.08378541155579698</v>
      </c>
      <c r="E192" s="49">
        <f t="shared" si="19"/>
        <v>0</v>
      </c>
      <c r="F192" s="48">
        <f t="shared" si="20"/>
        <v>0.08378541155579698</v>
      </c>
      <c r="G192" s="48">
        <f t="shared" si="21"/>
        <v>0.0958900945429636</v>
      </c>
      <c r="H192" s="48">
        <f t="shared" si="22"/>
        <v>-0.012104682987166611</v>
      </c>
      <c r="I192" s="48">
        <f t="shared" si="23"/>
        <v>-14.621509679142896</v>
      </c>
      <c r="J192" s="25"/>
      <c r="K192" s="25"/>
    </row>
    <row r="193" spans="1:11" ht="15">
      <c r="A193" s="46">
        <f t="shared" si="24"/>
        <v>176</v>
      </c>
      <c r="B193" s="47">
        <f t="shared" si="25"/>
        <v>5327</v>
      </c>
      <c r="C193" s="48">
        <f t="shared" si="26"/>
        <v>-14.621509679142896</v>
      </c>
      <c r="D193" s="48">
        <f t="shared" si="18"/>
        <v>0.08378541155579698</v>
      </c>
      <c r="E193" s="49">
        <f t="shared" si="19"/>
        <v>0</v>
      </c>
      <c r="F193" s="48">
        <f t="shared" si="20"/>
        <v>0.08378541155579698</v>
      </c>
      <c r="G193" s="48">
        <f t="shared" si="21"/>
        <v>0.09597000295508273</v>
      </c>
      <c r="H193" s="48">
        <f t="shared" si="22"/>
        <v>-0.012184591399285747</v>
      </c>
      <c r="I193" s="48">
        <f t="shared" si="23"/>
        <v>-14.717479682097979</v>
      </c>
      <c r="J193" s="25"/>
      <c r="K193" s="25"/>
    </row>
    <row r="194" spans="1:11" ht="15">
      <c r="A194" s="46">
        <f t="shared" si="24"/>
        <v>177</v>
      </c>
      <c r="B194" s="47">
        <f t="shared" si="25"/>
        <v>5358</v>
      </c>
      <c r="C194" s="48">
        <f t="shared" si="26"/>
        <v>-14.717479682097979</v>
      </c>
      <c r="D194" s="48">
        <f t="shared" si="18"/>
        <v>0.08378541155579698</v>
      </c>
      <c r="E194" s="49">
        <f t="shared" si="19"/>
        <v>0</v>
      </c>
      <c r="F194" s="48">
        <f t="shared" si="20"/>
        <v>0.08378541155579698</v>
      </c>
      <c r="G194" s="48">
        <f t="shared" si="21"/>
        <v>0.0960499779575453</v>
      </c>
      <c r="H194" s="48">
        <f t="shared" si="22"/>
        <v>-0.012264566401748314</v>
      </c>
      <c r="I194" s="48">
        <f t="shared" si="23"/>
        <v>-14.813529660055524</v>
      </c>
      <c r="J194" s="25"/>
      <c r="K194" s="25"/>
    </row>
    <row r="195" spans="1:11" ht="15">
      <c r="A195" s="46">
        <f t="shared" si="24"/>
        <v>178</v>
      </c>
      <c r="B195" s="47">
        <f t="shared" si="25"/>
        <v>5388</v>
      </c>
      <c r="C195" s="48">
        <f t="shared" si="26"/>
        <v>-14.813529660055524</v>
      </c>
      <c r="D195" s="48">
        <f t="shared" si="18"/>
        <v>0.08378541155579698</v>
      </c>
      <c r="E195" s="49">
        <f t="shared" si="19"/>
        <v>0</v>
      </c>
      <c r="F195" s="48">
        <f t="shared" si="20"/>
        <v>0.08378541155579698</v>
      </c>
      <c r="G195" s="48">
        <f t="shared" si="21"/>
        <v>0.09613001960584325</v>
      </c>
      <c r="H195" s="48">
        <f t="shared" si="22"/>
        <v>-0.012344608050046271</v>
      </c>
      <c r="I195" s="48">
        <f t="shared" si="23"/>
        <v>-14.909659679661367</v>
      </c>
      <c r="J195" s="25"/>
      <c r="K195" s="25"/>
    </row>
    <row r="196" spans="1:11" ht="15">
      <c r="A196" s="46">
        <f t="shared" si="24"/>
        <v>179</v>
      </c>
      <c r="B196" s="47">
        <f t="shared" si="25"/>
        <v>5419</v>
      </c>
      <c r="C196" s="48">
        <f t="shared" si="26"/>
        <v>-14.909659679661367</v>
      </c>
      <c r="D196" s="48">
        <f t="shared" si="18"/>
        <v>0.08378541155579698</v>
      </c>
      <c r="E196" s="49">
        <f t="shared" si="19"/>
        <v>0</v>
      </c>
      <c r="F196" s="48">
        <f t="shared" si="20"/>
        <v>0.08378541155579698</v>
      </c>
      <c r="G196" s="48">
        <f t="shared" si="21"/>
        <v>0.09621012795551478</v>
      </c>
      <c r="H196" s="48">
        <f t="shared" si="22"/>
        <v>-0.012424716399717805</v>
      </c>
      <c r="I196" s="48">
        <f t="shared" si="23"/>
        <v>-15.005869807616882</v>
      </c>
      <c r="J196" s="25"/>
      <c r="K196" s="25"/>
    </row>
    <row r="197" spans="1:11" ht="15">
      <c r="A197" s="46">
        <f t="shared" si="24"/>
        <v>180</v>
      </c>
      <c r="B197" s="47">
        <f t="shared" si="25"/>
        <v>5449</v>
      </c>
      <c r="C197" s="48">
        <f t="shared" si="26"/>
        <v>-15.005869807616882</v>
      </c>
      <c r="D197" s="48">
        <f t="shared" si="18"/>
        <v>0.08378541155579698</v>
      </c>
      <c r="E197" s="49">
        <f t="shared" si="19"/>
        <v>0</v>
      </c>
      <c r="F197" s="48">
        <f t="shared" si="20"/>
        <v>0.08378541155579698</v>
      </c>
      <c r="G197" s="48">
        <f t="shared" si="21"/>
        <v>0.09629030306214438</v>
      </c>
      <c r="H197" s="48">
        <f t="shared" si="22"/>
        <v>-0.012504891506347404</v>
      </c>
      <c r="I197" s="48">
        <f t="shared" si="23"/>
        <v>-15.102160110679026</v>
      </c>
      <c r="J197" s="25"/>
      <c r="K197" s="25"/>
    </row>
    <row r="198" spans="1:11" ht="15">
      <c r="A198" s="46">
        <f t="shared" si="24"/>
        <v>181</v>
      </c>
      <c r="B198" s="47">
        <f t="shared" si="25"/>
        <v>5480</v>
      </c>
      <c r="C198" s="48">
        <f t="shared" si="26"/>
        <v>-15.102160110679026</v>
      </c>
      <c r="D198" s="48">
        <f t="shared" si="18"/>
        <v>0.08378541155579698</v>
      </c>
      <c r="E198" s="49">
        <f t="shared" si="19"/>
        <v>0</v>
      </c>
      <c r="F198" s="48">
        <f t="shared" si="20"/>
        <v>0.08378541155579698</v>
      </c>
      <c r="G198" s="48">
        <f t="shared" si="21"/>
        <v>0.09637054498136284</v>
      </c>
      <c r="H198" s="48">
        <f t="shared" si="22"/>
        <v>-0.012585133425565857</v>
      </c>
      <c r="I198" s="48">
        <f t="shared" si="23"/>
        <v>-15.19853065566039</v>
      </c>
      <c r="J198" s="25"/>
      <c r="K198" s="25"/>
    </row>
    <row r="199" spans="1:11" ht="15">
      <c r="A199" s="46">
        <f t="shared" si="24"/>
        <v>182</v>
      </c>
      <c r="B199" s="47">
        <f t="shared" si="25"/>
        <v>5511</v>
      </c>
      <c r="C199" s="48">
        <f t="shared" si="26"/>
        <v>-15.19853065566039</v>
      </c>
      <c r="D199" s="48">
        <f t="shared" si="18"/>
        <v>0.08378541155579698</v>
      </c>
      <c r="E199" s="49">
        <f t="shared" si="19"/>
        <v>0</v>
      </c>
      <c r="F199" s="48">
        <f t="shared" si="20"/>
        <v>0.08378541155579698</v>
      </c>
      <c r="G199" s="48">
        <f t="shared" si="21"/>
        <v>0.09645085376884731</v>
      </c>
      <c r="H199" s="48">
        <f t="shared" si="22"/>
        <v>-0.012665442213050325</v>
      </c>
      <c r="I199" s="48">
        <f t="shared" si="23"/>
        <v>-15.294981509429237</v>
      </c>
      <c r="J199" s="25"/>
      <c r="K199" s="25"/>
    </row>
    <row r="200" spans="1:11" ht="15">
      <c r="A200" s="46">
        <f t="shared" si="24"/>
        <v>183</v>
      </c>
      <c r="B200" s="47">
        <f t="shared" si="25"/>
        <v>5539</v>
      </c>
      <c r="C200" s="48">
        <f t="shared" si="26"/>
        <v>-15.294981509429237</v>
      </c>
      <c r="D200" s="48">
        <f t="shared" si="18"/>
        <v>0.08378541155579698</v>
      </c>
      <c r="E200" s="49">
        <f t="shared" si="19"/>
        <v>0</v>
      </c>
      <c r="F200" s="48">
        <f t="shared" si="20"/>
        <v>0.08378541155579698</v>
      </c>
      <c r="G200" s="48">
        <f t="shared" si="21"/>
        <v>0.09653122948032135</v>
      </c>
      <c r="H200" s="48">
        <f t="shared" si="22"/>
        <v>-0.012745817924524365</v>
      </c>
      <c r="I200" s="48">
        <f t="shared" si="23"/>
        <v>-15.391512738909558</v>
      </c>
      <c r="J200" s="25"/>
      <c r="K200" s="25"/>
    </row>
    <row r="201" spans="1:11" ht="15">
      <c r="A201" s="46">
        <f t="shared" si="24"/>
        <v>184</v>
      </c>
      <c r="B201" s="47">
        <f t="shared" si="25"/>
        <v>5570</v>
      </c>
      <c r="C201" s="48">
        <f t="shared" si="26"/>
        <v>-15.391512738909558</v>
      </c>
      <c r="D201" s="48">
        <f t="shared" si="18"/>
        <v>0.08378541155579698</v>
      </c>
      <c r="E201" s="49">
        <f t="shared" si="19"/>
        <v>0</v>
      </c>
      <c r="F201" s="48">
        <f t="shared" si="20"/>
        <v>0.08378541155579698</v>
      </c>
      <c r="G201" s="48">
        <f t="shared" si="21"/>
        <v>0.09661167217155495</v>
      </c>
      <c r="H201" s="48">
        <f t="shared" si="22"/>
        <v>-0.012826260615757965</v>
      </c>
      <c r="I201" s="48">
        <f t="shared" si="23"/>
        <v>-15.488124411081113</v>
      </c>
      <c r="J201" s="25"/>
      <c r="K201" s="25"/>
    </row>
    <row r="202" spans="1:11" ht="15">
      <c r="A202" s="46">
        <f t="shared" si="24"/>
        <v>185</v>
      </c>
      <c r="B202" s="47">
        <f t="shared" si="25"/>
        <v>5600</v>
      </c>
      <c r="C202" s="48">
        <f t="shared" si="26"/>
        <v>-15.488124411081113</v>
      </c>
      <c r="D202" s="48">
        <f t="shared" si="18"/>
        <v>0.08378541155579698</v>
      </c>
      <c r="E202" s="49">
        <f t="shared" si="19"/>
        <v>0</v>
      </c>
      <c r="F202" s="48">
        <f t="shared" si="20"/>
        <v>0.08378541155579698</v>
      </c>
      <c r="G202" s="48">
        <f t="shared" si="21"/>
        <v>0.09669218189836458</v>
      </c>
      <c r="H202" s="48">
        <f t="shared" si="22"/>
        <v>-0.012906770342567596</v>
      </c>
      <c r="I202" s="48">
        <f t="shared" si="23"/>
        <v>-15.584816592979477</v>
      </c>
      <c r="J202" s="25"/>
      <c r="K202" s="25"/>
    </row>
    <row r="203" spans="1:11" ht="15">
      <c r="A203" s="46">
        <f t="shared" si="24"/>
        <v>186</v>
      </c>
      <c r="B203" s="47">
        <f t="shared" si="25"/>
        <v>5631</v>
      </c>
      <c r="C203" s="48">
        <f t="shared" si="26"/>
        <v>-15.584816592979477</v>
      </c>
      <c r="D203" s="48">
        <f t="shared" si="18"/>
        <v>0.08378541155579698</v>
      </c>
      <c r="E203" s="49">
        <f t="shared" si="19"/>
        <v>0</v>
      </c>
      <c r="F203" s="48">
        <f t="shared" si="20"/>
        <v>0.08378541155579698</v>
      </c>
      <c r="G203" s="48">
        <f t="shared" si="21"/>
        <v>0.09677275871661321</v>
      </c>
      <c r="H203" s="48">
        <f t="shared" si="22"/>
        <v>-0.012987347160816232</v>
      </c>
      <c r="I203" s="48">
        <f t="shared" si="23"/>
        <v>-15.68158935169609</v>
      </c>
      <c r="J203" s="25"/>
      <c r="K203" s="25"/>
    </row>
    <row r="204" spans="1:11" ht="15">
      <c r="A204" s="46">
        <f t="shared" si="24"/>
        <v>187</v>
      </c>
      <c r="B204" s="47">
        <f t="shared" si="25"/>
        <v>5661</v>
      </c>
      <c r="C204" s="48">
        <f t="shared" si="26"/>
        <v>-15.68158935169609</v>
      </c>
      <c r="D204" s="48">
        <f t="shared" si="18"/>
        <v>0.08378541155579698</v>
      </c>
      <c r="E204" s="49">
        <f t="shared" si="19"/>
        <v>0</v>
      </c>
      <c r="F204" s="48">
        <f t="shared" si="20"/>
        <v>0.08378541155579698</v>
      </c>
      <c r="G204" s="48">
        <f t="shared" si="21"/>
        <v>0.09685340268221039</v>
      </c>
      <c r="H204" s="48">
        <f t="shared" si="22"/>
        <v>-0.013067991126413409</v>
      </c>
      <c r="I204" s="48">
        <f t="shared" si="23"/>
        <v>-15.7784427543783</v>
      </c>
      <c r="J204" s="25"/>
      <c r="K204" s="25"/>
    </row>
    <row r="205" spans="1:11" ht="15">
      <c r="A205" s="46">
        <f t="shared" si="24"/>
        <v>188</v>
      </c>
      <c r="B205" s="47">
        <f t="shared" si="25"/>
        <v>5692</v>
      </c>
      <c r="C205" s="48">
        <f t="shared" si="26"/>
        <v>-15.7784427543783</v>
      </c>
      <c r="D205" s="48">
        <f t="shared" si="18"/>
        <v>0.08378541155579698</v>
      </c>
      <c r="E205" s="49">
        <f t="shared" si="19"/>
        <v>0</v>
      </c>
      <c r="F205" s="48">
        <f t="shared" si="20"/>
        <v>0.08378541155579698</v>
      </c>
      <c r="G205" s="48">
        <f t="shared" si="21"/>
        <v>0.09693411385111222</v>
      </c>
      <c r="H205" s="48">
        <f t="shared" si="22"/>
        <v>-0.01314870229531525</v>
      </c>
      <c r="I205" s="48">
        <f t="shared" si="23"/>
        <v>-15.875376868229413</v>
      </c>
      <c r="J205" s="25"/>
      <c r="K205" s="25"/>
    </row>
    <row r="206" spans="1:11" ht="15">
      <c r="A206" s="46">
        <f t="shared" si="24"/>
        <v>189</v>
      </c>
      <c r="B206" s="47">
        <f t="shared" si="25"/>
        <v>5723</v>
      </c>
      <c r="C206" s="48">
        <f t="shared" si="26"/>
        <v>-15.875376868229413</v>
      </c>
      <c r="D206" s="48">
        <f t="shared" si="18"/>
        <v>0.08378541155579698</v>
      </c>
      <c r="E206" s="49">
        <f t="shared" si="19"/>
        <v>0</v>
      </c>
      <c r="F206" s="48">
        <f t="shared" si="20"/>
        <v>0.08378541155579698</v>
      </c>
      <c r="G206" s="48">
        <f t="shared" si="21"/>
        <v>0.09701489227932149</v>
      </c>
      <c r="H206" s="48">
        <f t="shared" si="22"/>
        <v>-0.013229480723524511</v>
      </c>
      <c r="I206" s="48">
        <f t="shared" si="23"/>
        <v>-15.972391760508735</v>
      </c>
      <c r="J206" s="25"/>
      <c r="K206" s="25"/>
    </row>
    <row r="207" spans="1:11" ht="15">
      <c r="A207" s="46">
        <f t="shared" si="24"/>
        <v>190</v>
      </c>
      <c r="B207" s="47">
        <f t="shared" si="25"/>
        <v>5753</v>
      </c>
      <c r="C207" s="48">
        <f t="shared" si="26"/>
        <v>-15.972391760508735</v>
      </c>
      <c r="D207" s="48">
        <f t="shared" si="18"/>
        <v>0.08378541155579698</v>
      </c>
      <c r="E207" s="49">
        <f t="shared" si="19"/>
        <v>0</v>
      </c>
      <c r="F207" s="48">
        <f t="shared" si="20"/>
        <v>0.08378541155579698</v>
      </c>
      <c r="G207" s="48">
        <f t="shared" si="21"/>
        <v>0.0970957380228876</v>
      </c>
      <c r="H207" s="48">
        <f t="shared" si="22"/>
        <v>-0.013310326467090614</v>
      </c>
      <c r="I207" s="48">
        <f t="shared" si="23"/>
        <v>-16.069487498531622</v>
      </c>
      <c r="J207" s="25"/>
      <c r="K207" s="25"/>
    </row>
    <row r="208" spans="1:11" ht="15">
      <c r="A208" s="46">
        <f t="shared" si="24"/>
        <v>191</v>
      </c>
      <c r="B208" s="47">
        <f t="shared" si="25"/>
        <v>5784</v>
      </c>
      <c r="C208" s="48">
        <f t="shared" si="26"/>
        <v>-16.069487498531622</v>
      </c>
      <c r="D208" s="48">
        <f t="shared" si="18"/>
        <v>0.08378541155579698</v>
      </c>
      <c r="E208" s="49">
        <f t="shared" si="19"/>
        <v>0</v>
      </c>
      <c r="F208" s="48">
        <f t="shared" si="20"/>
        <v>0.08378541155579698</v>
      </c>
      <c r="G208" s="48">
        <f t="shared" si="21"/>
        <v>0.09717665113790666</v>
      </c>
      <c r="H208" s="48">
        <f t="shared" si="22"/>
        <v>-0.013391239582109686</v>
      </c>
      <c r="I208" s="48">
        <f t="shared" si="23"/>
        <v>-16.16666414966953</v>
      </c>
      <c r="J208" s="25"/>
      <c r="K208" s="25"/>
    </row>
    <row r="209" spans="1:11" ht="15">
      <c r="A209" s="46">
        <f t="shared" si="24"/>
        <v>192</v>
      </c>
      <c r="B209" s="47">
        <f t="shared" si="25"/>
        <v>5814</v>
      </c>
      <c r="C209" s="48">
        <f t="shared" si="26"/>
        <v>-16.16666414966953</v>
      </c>
      <c r="D209" s="48">
        <f t="shared" si="18"/>
        <v>0.08378541155579698</v>
      </c>
      <c r="E209" s="49">
        <f t="shared" si="19"/>
        <v>0</v>
      </c>
      <c r="F209" s="48">
        <f t="shared" si="20"/>
        <v>0.08378541155579698</v>
      </c>
      <c r="G209" s="48">
        <f t="shared" si="21"/>
        <v>0.0972576316805216</v>
      </c>
      <c r="H209" s="48">
        <f t="shared" si="22"/>
        <v>-0.013472220124724607</v>
      </c>
      <c r="I209" s="48">
        <f t="shared" si="23"/>
        <v>-16.26392178135005</v>
      </c>
      <c r="J209" s="25"/>
      <c r="K209" s="25"/>
    </row>
    <row r="210" spans="1:11" ht="15">
      <c r="A210" s="46">
        <f t="shared" si="24"/>
        <v>193</v>
      </c>
      <c r="B210" s="47">
        <f t="shared" si="25"/>
        <v>5845</v>
      </c>
      <c r="C210" s="48">
        <f t="shared" si="26"/>
        <v>-16.26392178135005</v>
      </c>
      <c r="D210" s="48">
        <f aca="true" t="shared" si="27" ref="D210:D273">IF(Pay_Num&lt;&gt;"",Scheduled_Monthly_Payment,"")</f>
        <v>0.08378541155579698</v>
      </c>
      <c r="E210" s="49">
        <f aca="true" t="shared" si="28" ref="E210:E273">IF(Pay_Num&lt;&gt;"",Scheduled_Extra_Payments,"")</f>
        <v>0</v>
      </c>
      <c r="F210" s="48">
        <f aca="true" t="shared" si="29" ref="F210:F273">IF(Pay_Num&lt;&gt;"",Sched_Pay+Extra_Pay,"")</f>
        <v>0.08378541155579698</v>
      </c>
      <c r="G210" s="48">
        <f aca="true" t="shared" si="30" ref="G210:G273">IF(Pay_Num&lt;&gt;"",Total_Pay-Int,"")</f>
        <v>0.09733867970692202</v>
      </c>
      <c r="H210" s="48">
        <f aca="true" t="shared" si="31" ref="H210:H273">IF(Pay_Num&lt;&gt;"",Beg_Bal*Interest_Rate/12,"")</f>
        <v>-0.013553268151125042</v>
      </c>
      <c r="I210" s="48">
        <f aca="true" t="shared" si="32" ref="I210:I273">IF(Pay_Num&lt;&gt;"",Beg_Bal-Princ,"")</f>
        <v>-16.361260461056972</v>
      </c>
      <c r="J210" s="25"/>
      <c r="K210" s="25"/>
    </row>
    <row r="211" spans="1:11" ht="15">
      <c r="A211" s="46">
        <f aca="true" t="shared" si="33" ref="A211:A274">IF(Values_Entered,A210+1,"")</f>
        <v>194</v>
      </c>
      <c r="B211" s="47">
        <f aca="true" t="shared" si="34" ref="B211:B274">IF(Pay_Num&lt;&gt;"",DATE(YEAR(B210),MONTH(B210)+1,DAY(B210)),"")</f>
        <v>5876</v>
      </c>
      <c r="C211" s="48">
        <f aca="true" t="shared" si="35" ref="C211:C274">IF(Pay_Num&lt;&gt;"",I210,"")</f>
        <v>-16.361260461056972</v>
      </c>
      <c r="D211" s="48">
        <f t="shared" si="27"/>
        <v>0.08378541155579698</v>
      </c>
      <c r="E211" s="49">
        <f t="shared" si="28"/>
        <v>0</v>
      </c>
      <c r="F211" s="48">
        <f t="shared" si="29"/>
        <v>0.08378541155579698</v>
      </c>
      <c r="G211" s="48">
        <f t="shared" si="30"/>
        <v>0.09741979527334446</v>
      </c>
      <c r="H211" s="48">
        <f t="shared" si="31"/>
        <v>-0.013634383717547478</v>
      </c>
      <c r="I211" s="48">
        <f t="shared" si="32"/>
        <v>-16.458680256330318</v>
      </c>
      <c r="J211" s="25"/>
      <c r="K211" s="25"/>
    </row>
    <row r="212" spans="1:11" ht="15">
      <c r="A212" s="46">
        <f t="shared" si="33"/>
        <v>195</v>
      </c>
      <c r="B212" s="47">
        <f t="shared" si="34"/>
        <v>5905</v>
      </c>
      <c r="C212" s="48">
        <f t="shared" si="35"/>
        <v>-16.458680256330318</v>
      </c>
      <c r="D212" s="48">
        <f t="shared" si="27"/>
        <v>0.08378541155579698</v>
      </c>
      <c r="E212" s="49">
        <f t="shared" si="28"/>
        <v>0</v>
      </c>
      <c r="F212" s="48">
        <f t="shared" si="29"/>
        <v>0.08378541155579698</v>
      </c>
      <c r="G212" s="48">
        <f t="shared" si="30"/>
        <v>0.09750097843607225</v>
      </c>
      <c r="H212" s="48">
        <f t="shared" si="31"/>
        <v>-0.013715566880275266</v>
      </c>
      <c r="I212" s="48">
        <f t="shared" si="32"/>
        <v>-16.55618123476639</v>
      </c>
      <c r="J212" s="25"/>
      <c r="K212" s="25"/>
    </row>
    <row r="213" spans="1:11" ht="15">
      <c r="A213" s="46">
        <f t="shared" si="33"/>
        <v>196</v>
      </c>
      <c r="B213" s="47">
        <f t="shared" si="34"/>
        <v>5936</v>
      </c>
      <c r="C213" s="48">
        <f t="shared" si="35"/>
        <v>-16.55618123476639</v>
      </c>
      <c r="D213" s="48">
        <f t="shared" si="27"/>
        <v>0.08378541155579698</v>
      </c>
      <c r="E213" s="49">
        <f t="shared" si="28"/>
        <v>0</v>
      </c>
      <c r="F213" s="48">
        <f t="shared" si="29"/>
        <v>0.08378541155579698</v>
      </c>
      <c r="G213" s="48">
        <f t="shared" si="30"/>
        <v>0.09758222925143564</v>
      </c>
      <c r="H213" s="48">
        <f t="shared" si="31"/>
        <v>-0.01379681769563866</v>
      </c>
      <c r="I213" s="48">
        <f t="shared" si="32"/>
        <v>-16.65376346401783</v>
      </c>
      <c r="J213" s="25"/>
      <c r="K213" s="25"/>
    </row>
    <row r="214" spans="1:11" ht="15">
      <c r="A214" s="46">
        <f t="shared" si="33"/>
        <v>197</v>
      </c>
      <c r="B214" s="47">
        <f t="shared" si="34"/>
        <v>5966</v>
      </c>
      <c r="C214" s="48">
        <f t="shared" si="35"/>
        <v>-16.65376346401783</v>
      </c>
      <c r="D214" s="48">
        <f t="shared" si="27"/>
        <v>0.08378541155579698</v>
      </c>
      <c r="E214" s="49">
        <f t="shared" si="28"/>
        <v>0</v>
      </c>
      <c r="F214" s="48">
        <f t="shared" si="29"/>
        <v>0.08378541155579698</v>
      </c>
      <c r="G214" s="48">
        <f t="shared" si="30"/>
        <v>0.09766354777581183</v>
      </c>
      <c r="H214" s="48">
        <f t="shared" si="31"/>
        <v>-0.013878136220014858</v>
      </c>
      <c r="I214" s="48">
        <f t="shared" si="32"/>
        <v>-16.75142701179364</v>
      </c>
      <c r="J214" s="25"/>
      <c r="K214" s="25"/>
    </row>
    <row r="215" spans="1:11" ht="15">
      <c r="A215" s="46">
        <f t="shared" si="33"/>
        <v>198</v>
      </c>
      <c r="B215" s="47">
        <f t="shared" si="34"/>
        <v>5997</v>
      </c>
      <c r="C215" s="48">
        <f t="shared" si="35"/>
        <v>-16.75142701179364</v>
      </c>
      <c r="D215" s="48">
        <f t="shared" si="27"/>
        <v>0.08378541155579698</v>
      </c>
      <c r="E215" s="49">
        <f t="shared" si="28"/>
        <v>0</v>
      </c>
      <c r="F215" s="48">
        <f t="shared" si="29"/>
        <v>0.08378541155579698</v>
      </c>
      <c r="G215" s="48">
        <f t="shared" si="30"/>
        <v>0.09774493406562501</v>
      </c>
      <c r="H215" s="48">
        <f t="shared" si="31"/>
        <v>-0.013959522509828034</v>
      </c>
      <c r="I215" s="48">
        <f t="shared" si="32"/>
        <v>-16.849171945859265</v>
      </c>
      <c r="J215" s="25"/>
      <c r="K215" s="25"/>
    </row>
    <row r="216" spans="1:11" ht="15">
      <c r="A216" s="46">
        <f t="shared" si="33"/>
        <v>199</v>
      </c>
      <c r="B216" s="47">
        <f t="shared" si="34"/>
        <v>6027</v>
      </c>
      <c r="C216" s="48">
        <f t="shared" si="35"/>
        <v>-16.849171945859265</v>
      </c>
      <c r="D216" s="48">
        <f t="shared" si="27"/>
        <v>0.08378541155579698</v>
      </c>
      <c r="E216" s="49">
        <f t="shared" si="28"/>
        <v>0</v>
      </c>
      <c r="F216" s="48">
        <f t="shared" si="29"/>
        <v>0.08378541155579698</v>
      </c>
      <c r="G216" s="48">
        <f t="shared" si="30"/>
        <v>0.09782638817734637</v>
      </c>
      <c r="H216" s="48">
        <f t="shared" si="31"/>
        <v>-0.014040976621549387</v>
      </c>
      <c r="I216" s="48">
        <f t="shared" si="32"/>
        <v>-16.94699833403661</v>
      </c>
      <c r="J216" s="25"/>
      <c r="K216" s="25"/>
    </row>
    <row r="217" spans="1:11" ht="15">
      <c r="A217" s="46">
        <f t="shared" si="33"/>
        <v>200</v>
      </c>
      <c r="B217" s="47">
        <f t="shared" si="34"/>
        <v>6058</v>
      </c>
      <c r="C217" s="48">
        <f t="shared" si="35"/>
        <v>-16.94699833403661</v>
      </c>
      <c r="D217" s="48">
        <f t="shared" si="27"/>
        <v>0.08378541155579698</v>
      </c>
      <c r="E217" s="49">
        <f t="shared" si="28"/>
        <v>0</v>
      </c>
      <c r="F217" s="48">
        <f t="shared" si="29"/>
        <v>0.08378541155579698</v>
      </c>
      <c r="G217" s="48">
        <f t="shared" si="30"/>
        <v>0.09790791016749416</v>
      </c>
      <c r="H217" s="48">
        <f t="shared" si="31"/>
        <v>-0.014122498611697176</v>
      </c>
      <c r="I217" s="48">
        <f t="shared" si="32"/>
        <v>-17.044906244204103</v>
      </c>
      <c r="J217" s="25"/>
      <c r="K217" s="25"/>
    </row>
    <row r="218" spans="1:11" ht="15">
      <c r="A218" s="46">
        <f t="shared" si="33"/>
        <v>201</v>
      </c>
      <c r="B218" s="47">
        <f t="shared" si="34"/>
        <v>6089</v>
      </c>
      <c r="C218" s="48">
        <f t="shared" si="35"/>
        <v>-17.044906244204103</v>
      </c>
      <c r="D218" s="48">
        <f t="shared" si="27"/>
        <v>0.08378541155579698</v>
      </c>
      <c r="E218" s="49">
        <f t="shared" si="28"/>
        <v>0</v>
      </c>
      <c r="F218" s="48">
        <f t="shared" si="29"/>
        <v>0.08378541155579698</v>
      </c>
      <c r="G218" s="48">
        <f t="shared" si="30"/>
        <v>0.09798950009263374</v>
      </c>
      <c r="H218" s="48">
        <f t="shared" si="31"/>
        <v>-0.014204088536836752</v>
      </c>
      <c r="I218" s="48">
        <f t="shared" si="32"/>
        <v>-17.142895744296737</v>
      </c>
      <c r="J218" s="25"/>
      <c r="K218" s="25"/>
    </row>
    <row r="219" spans="1:11" ht="15">
      <c r="A219" s="46">
        <f t="shared" si="33"/>
        <v>202</v>
      </c>
      <c r="B219" s="47">
        <f t="shared" si="34"/>
        <v>6119</v>
      </c>
      <c r="C219" s="48">
        <f t="shared" si="35"/>
        <v>-17.142895744296737</v>
      </c>
      <c r="D219" s="48">
        <f t="shared" si="27"/>
        <v>0.08378541155579698</v>
      </c>
      <c r="E219" s="49">
        <f t="shared" si="28"/>
        <v>0</v>
      </c>
      <c r="F219" s="48">
        <f t="shared" si="29"/>
        <v>0.08378541155579698</v>
      </c>
      <c r="G219" s="48">
        <f t="shared" si="30"/>
        <v>0.0980711580093776</v>
      </c>
      <c r="H219" s="48">
        <f t="shared" si="31"/>
        <v>-0.014285746453580614</v>
      </c>
      <c r="I219" s="48">
        <f t="shared" si="32"/>
        <v>-17.240966902306116</v>
      </c>
      <c r="J219" s="25"/>
      <c r="K219" s="25"/>
    </row>
    <row r="220" spans="1:11" ht="15">
      <c r="A220" s="46">
        <f t="shared" si="33"/>
        <v>203</v>
      </c>
      <c r="B220" s="47">
        <f t="shared" si="34"/>
        <v>6150</v>
      </c>
      <c r="C220" s="48">
        <f t="shared" si="35"/>
        <v>-17.240966902306116</v>
      </c>
      <c r="D220" s="48">
        <f t="shared" si="27"/>
        <v>0.08378541155579698</v>
      </c>
      <c r="E220" s="49">
        <f t="shared" si="28"/>
        <v>0</v>
      </c>
      <c r="F220" s="48">
        <f t="shared" si="29"/>
        <v>0.08378541155579698</v>
      </c>
      <c r="G220" s="48">
        <f t="shared" si="30"/>
        <v>0.09815288397438542</v>
      </c>
      <c r="H220" s="48">
        <f t="shared" si="31"/>
        <v>-0.014367472418588432</v>
      </c>
      <c r="I220" s="48">
        <f t="shared" si="32"/>
        <v>-17.339119786280502</v>
      </c>
      <c r="J220" s="25"/>
      <c r="K220" s="25"/>
    </row>
    <row r="221" spans="1:11" ht="15">
      <c r="A221" s="46">
        <f t="shared" si="33"/>
        <v>204</v>
      </c>
      <c r="B221" s="47">
        <f t="shared" si="34"/>
        <v>6180</v>
      </c>
      <c r="C221" s="48">
        <f t="shared" si="35"/>
        <v>-17.339119786280502</v>
      </c>
      <c r="D221" s="48">
        <f t="shared" si="27"/>
        <v>0.08378541155579698</v>
      </c>
      <c r="E221" s="49">
        <f t="shared" si="28"/>
        <v>0</v>
      </c>
      <c r="F221" s="48">
        <f t="shared" si="29"/>
        <v>0.08378541155579698</v>
      </c>
      <c r="G221" s="48">
        <f t="shared" si="30"/>
        <v>0.09823467804436406</v>
      </c>
      <c r="H221" s="48">
        <f t="shared" si="31"/>
        <v>-0.014449266488567085</v>
      </c>
      <c r="I221" s="48">
        <f t="shared" si="32"/>
        <v>-17.437354464324866</v>
      </c>
      <c r="J221" s="25"/>
      <c r="K221" s="25"/>
    </row>
    <row r="222" spans="1:11" ht="15">
      <c r="A222" s="46">
        <f t="shared" si="33"/>
        <v>205</v>
      </c>
      <c r="B222" s="47">
        <f t="shared" si="34"/>
        <v>6211</v>
      </c>
      <c r="C222" s="48">
        <f t="shared" si="35"/>
        <v>-17.437354464324866</v>
      </c>
      <c r="D222" s="48">
        <f t="shared" si="27"/>
        <v>0.08378541155579698</v>
      </c>
      <c r="E222" s="49">
        <f t="shared" si="28"/>
        <v>0</v>
      </c>
      <c r="F222" s="48">
        <f t="shared" si="29"/>
        <v>0.08378541155579698</v>
      </c>
      <c r="G222" s="48">
        <f t="shared" si="30"/>
        <v>0.0983165402760677</v>
      </c>
      <c r="H222" s="48">
        <f t="shared" si="31"/>
        <v>-0.014531128720270722</v>
      </c>
      <c r="I222" s="48">
        <f t="shared" si="32"/>
        <v>-17.535671004600932</v>
      </c>
      <c r="J222" s="25"/>
      <c r="K222" s="25"/>
    </row>
    <row r="223" spans="1:11" ht="15">
      <c r="A223" s="46">
        <f t="shared" si="33"/>
        <v>206</v>
      </c>
      <c r="B223" s="47">
        <f t="shared" si="34"/>
        <v>6242</v>
      </c>
      <c r="C223" s="48">
        <f t="shared" si="35"/>
        <v>-17.535671004600932</v>
      </c>
      <c r="D223" s="48">
        <f t="shared" si="27"/>
        <v>0.08378541155579698</v>
      </c>
      <c r="E223" s="49">
        <f t="shared" si="28"/>
        <v>0</v>
      </c>
      <c r="F223" s="48">
        <f t="shared" si="29"/>
        <v>0.08378541155579698</v>
      </c>
      <c r="G223" s="48">
        <f t="shared" si="30"/>
        <v>0.09839847072629776</v>
      </c>
      <c r="H223" s="48">
        <f t="shared" si="31"/>
        <v>-0.014613059170500778</v>
      </c>
      <c r="I223" s="48">
        <f t="shared" si="32"/>
        <v>-17.63406947532723</v>
      </c>
      <c r="J223" s="25"/>
      <c r="K223" s="25"/>
    </row>
    <row r="224" spans="1:11" ht="15">
      <c r="A224" s="46">
        <f t="shared" si="33"/>
        <v>207</v>
      </c>
      <c r="B224" s="47">
        <f t="shared" si="34"/>
        <v>6270</v>
      </c>
      <c r="C224" s="48">
        <f t="shared" si="35"/>
        <v>-17.63406947532723</v>
      </c>
      <c r="D224" s="48">
        <f t="shared" si="27"/>
        <v>0.08378541155579698</v>
      </c>
      <c r="E224" s="49">
        <f t="shared" si="28"/>
        <v>0</v>
      </c>
      <c r="F224" s="48">
        <f t="shared" si="29"/>
        <v>0.08378541155579698</v>
      </c>
      <c r="G224" s="48">
        <f t="shared" si="30"/>
        <v>0.098480469451903</v>
      </c>
      <c r="H224" s="48">
        <f t="shared" si="31"/>
        <v>-0.014695057896106025</v>
      </c>
      <c r="I224" s="48">
        <f t="shared" si="32"/>
        <v>-17.732549944779134</v>
      </c>
      <c r="J224" s="25"/>
      <c r="K224" s="25"/>
    </row>
    <row r="225" spans="1:11" ht="15">
      <c r="A225" s="46">
        <f t="shared" si="33"/>
        <v>208</v>
      </c>
      <c r="B225" s="47">
        <f t="shared" si="34"/>
        <v>6301</v>
      </c>
      <c r="C225" s="48">
        <f t="shared" si="35"/>
        <v>-17.732549944779134</v>
      </c>
      <c r="D225" s="48">
        <f t="shared" si="27"/>
        <v>0.08378541155579698</v>
      </c>
      <c r="E225" s="49">
        <f t="shared" si="28"/>
        <v>0</v>
      </c>
      <c r="F225" s="48">
        <f t="shared" si="29"/>
        <v>0.08378541155579698</v>
      </c>
      <c r="G225" s="48">
        <f t="shared" si="30"/>
        <v>0.09856253650977959</v>
      </c>
      <c r="H225" s="48">
        <f t="shared" si="31"/>
        <v>-0.01477712495398261</v>
      </c>
      <c r="I225" s="48">
        <f t="shared" si="32"/>
        <v>-17.831112481288912</v>
      </c>
      <c r="J225" s="25"/>
      <c r="K225" s="25"/>
    </row>
    <row r="226" spans="1:11" ht="15">
      <c r="A226" s="46">
        <f t="shared" si="33"/>
        <v>209</v>
      </c>
      <c r="B226" s="47">
        <f t="shared" si="34"/>
        <v>6331</v>
      </c>
      <c r="C226" s="48">
        <f t="shared" si="35"/>
        <v>-17.831112481288912</v>
      </c>
      <c r="D226" s="48">
        <f t="shared" si="27"/>
        <v>0.08378541155579698</v>
      </c>
      <c r="E226" s="49">
        <f t="shared" si="28"/>
        <v>0</v>
      </c>
      <c r="F226" s="48">
        <f t="shared" si="29"/>
        <v>0.08378541155579698</v>
      </c>
      <c r="G226" s="48">
        <f t="shared" si="30"/>
        <v>0.09864467195687107</v>
      </c>
      <c r="H226" s="48">
        <f t="shared" si="31"/>
        <v>-0.014859260401074095</v>
      </c>
      <c r="I226" s="48">
        <f t="shared" si="32"/>
        <v>-17.929757153245784</v>
      </c>
      <c r="J226" s="25"/>
      <c r="K226" s="25"/>
    </row>
    <row r="227" spans="1:11" ht="15">
      <c r="A227" s="46">
        <f t="shared" si="33"/>
        <v>210</v>
      </c>
      <c r="B227" s="47">
        <f t="shared" si="34"/>
        <v>6362</v>
      </c>
      <c r="C227" s="48">
        <f t="shared" si="35"/>
        <v>-17.929757153245784</v>
      </c>
      <c r="D227" s="48">
        <f t="shared" si="27"/>
        <v>0.08378541155579698</v>
      </c>
      <c r="E227" s="49">
        <f t="shared" si="28"/>
        <v>0</v>
      </c>
      <c r="F227" s="48">
        <f t="shared" si="29"/>
        <v>0.08378541155579698</v>
      </c>
      <c r="G227" s="48">
        <f t="shared" si="30"/>
        <v>0.09872687585016847</v>
      </c>
      <c r="H227" s="48">
        <f t="shared" si="31"/>
        <v>-0.014941464294371487</v>
      </c>
      <c r="I227" s="48">
        <f t="shared" si="32"/>
        <v>-18.028484029095953</v>
      </c>
      <c r="J227" s="25"/>
      <c r="K227" s="25"/>
    </row>
    <row r="228" spans="1:11" ht="15">
      <c r="A228" s="46">
        <f t="shared" si="33"/>
        <v>211</v>
      </c>
      <c r="B228" s="47">
        <f t="shared" si="34"/>
        <v>6392</v>
      </c>
      <c r="C228" s="48">
        <f t="shared" si="35"/>
        <v>-18.028484029095953</v>
      </c>
      <c r="D228" s="48">
        <f t="shared" si="27"/>
        <v>0.08378541155579698</v>
      </c>
      <c r="E228" s="49">
        <f t="shared" si="28"/>
        <v>0</v>
      </c>
      <c r="F228" s="48">
        <f t="shared" si="29"/>
        <v>0.08378541155579698</v>
      </c>
      <c r="G228" s="48">
        <f t="shared" si="30"/>
        <v>0.09880914824671028</v>
      </c>
      <c r="H228" s="48">
        <f t="shared" si="31"/>
        <v>-0.015023736690913295</v>
      </c>
      <c r="I228" s="48">
        <f t="shared" si="32"/>
        <v>-18.127293177342665</v>
      </c>
      <c r="J228" s="25"/>
      <c r="K228" s="25"/>
    </row>
    <row r="229" spans="1:11" ht="15">
      <c r="A229" s="46">
        <f t="shared" si="33"/>
        <v>212</v>
      </c>
      <c r="B229" s="47">
        <f t="shared" si="34"/>
        <v>6423</v>
      </c>
      <c r="C229" s="48">
        <f t="shared" si="35"/>
        <v>-18.127293177342665</v>
      </c>
      <c r="D229" s="48">
        <f t="shared" si="27"/>
        <v>0.08378541155579698</v>
      </c>
      <c r="E229" s="49">
        <f t="shared" si="28"/>
        <v>0</v>
      </c>
      <c r="F229" s="48">
        <f t="shared" si="29"/>
        <v>0.08378541155579698</v>
      </c>
      <c r="G229" s="48">
        <f t="shared" si="30"/>
        <v>0.09889148920358254</v>
      </c>
      <c r="H229" s="48">
        <f t="shared" si="31"/>
        <v>-0.015106077647785555</v>
      </c>
      <c r="I229" s="48">
        <f t="shared" si="32"/>
        <v>-18.226184666546246</v>
      </c>
      <c r="J229" s="25"/>
      <c r="K229" s="25"/>
    </row>
    <row r="230" spans="1:11" ht="15">
      <c r="A230" s="46">
        <f t="shared" si="33"/>
        <v>213</v>
      </c>
      <c r="B230" s="47">
        <f t="shared" si="34"/>
        <v>6454</v>
      </c>
      <c r="C230" s="48">
        <f t="shared" si="35"/>
        <v>-18.226184666546246</v>
      </c>
      <c r="D230" s="48">
        <f t="shared" si="27"/>
        <v>0.08378541155579698</v>
      </c>
      <c r="E230" s="49">
        <f t="shared" si="28"/>
        <v>0</v>
      </c>
      <c r="F230" s="48">
        <f t="shared" si="29"/>
        <v>0.08378541155579698</v>
      </c>
      <c r="G230" s="48">
        <f t="shared" si="30"/>
        <v>0.09897389877791886</v>
      </c>
      <c r="H230" s="48">
        <f t="shared" si="31"/>
        <v>-0.015188487222121872</v>
      </c>
      <c r="I230" s="48">
        <f t="shared" si="32"/>
        <v>-18.325158565324166</v>
      </c>
      <c r="J230" s="25"/>
      <c r="K230" s="25"/>
    </row>
    <row r="231" spans="1:11" ht="15">
      <c r="A231" s="46">
        <f t="shared" si="33"/>
        <v>214</v>
      </c>
      <c r="B231" s="47">
        <f t="shared" si="34"/>
        <v>6484</v>
      </c>
      <c r="C231" s="48">
        <f t="shared" si="35"/>
        <v>-18.325158565324166</v>
      </c>
      <c r="D231" s="48">
        <f t="shared" si="27"/>
        <v>0.08378541155579698</v>
      </c>
      <c r="E231" s="49">
        <f t="shared" si="28"/>
        <v>0</v>
      </c>
      <c r="F231" s="48">
        <f t="shared" si="29"/>
        <v>0.08378541155579698</v>
      </c>
      <c r="G231" s="48">
        <f t="shared" si="30"/>
        <v>0.09905637702690046</v>
      </c>
      <c r="H231" s="48">
        <f t="shared" si="31"/>
        <v>-0.015270965471103473</v>
      </c>
      <c r="I231" s="48">
        <f t="shared" si="32"/>
        <v>-18.424214942351067</v>
      </c>
      <c r="J231" s="25"/>
      <c r="K231" s="25"/>
    </row>
    <row r="232" spans="1:11" ht="15">
      <c r="A232" s="46">
        <f t="shared" si="33"/>
        <v>215</v>
      </c>
      <c r="B232" s="47">
        <f t="shared" si="34"/>
        <v>6515</v>
      </c>
      <c r="C232" s="48">
        <f t="shared" si="35"/>
        <v>-18.424214942351067</v>
      </c>
      <c r="D232" s="48">
        <f t="shared" si="27"/>
        <v>0.08378541155579698</v>
      </c>
      <c r="E232" s="49">
        <f t="shared" si="28"/>
        <v>0</v>
      </c>
      <c r="F232" s="48">
        <f t="shared" si="29"/>
        <v>0.08378541155579698</v>
      </c>
      <c r="G232" s="48">
        <f t="shared" si="30"/>
        <v>0.0991389240077562</v>
      </c>
      <c r="H232" s="48">
        <f t="shared" si="31"/>
        <v>-0.015353512451959221</v>
      </c>
      <c r="I232" s="48">
        <f t="shared" si="32"/>
        <v>-18.523353866358825</v>
      </c>
      <c r="J232" s="25"/>
      <c r="K232" s="25"/>
    </row>
    <row r="233" spans="1:11" ht="15">
      <c r="A233" s="46">
        <f t="shared" si="33"/>
        <v>216</v>
      </c>
      <c r="B233" s="47">
        <f t="shared" si="34"/>
        <v>6545</v>
      </c>
      <c r="C233" s="48">
        <f t="shared" si="35"/>
        <v>-18.523353866358825</v>
      </c>
      <c r="D233" s="48">
        <f t="shared" si="27"/>
        <v>0.08378541155579698</v>
      </c>
      <c r="E233" s="49">
        <f t="shared" si="28"/>
        <v>0</v>
      </c>
      <c r="F233" s="48">
        <f t="shared" si="29"/>
        <v>0.08378541155579698</v>
      </c>
      <c r="G233" s="48">
        <f t="shared" si="30"/>
        <v>0.09922153977776267</v>
      </c>
      <c r="H233" s="48">
        <f t="shared" si="31"/>
        <v>-0.015436128221965687</v>
      </c>
      <c r="I233" s="48">
        <f t="shared" si="32"/>
        <v>-18.622575406136587</v>
      </c>
      <c r="J233" s="25"/>
      <c r="K233" s="25"/>
    </row>
    <row r="234" spans="1:11" ht="15">
      <c r="A234" s="46">
        <f t="shared" si="33"/>
        <v>217</v>
      </c>
      <c r="B234" s="47">
        <f t="shared" si="34"/>
        <v>6576</v>
      </c>
      <c r="C234" s="48">
        <f t="shared" si="35"/>
        <v>-18.622575406136587</v>
      </c>
      <c r="D234" s="48">
        <f t="shared" si="27"/>
        <v>0.08378541155579698</v>
      </c>
      <c r="E234" s="49">
        <f t="shared" si="28"/>
        <v>0</v>
      </c>
      <c r="F234" s="48">
        <f t="shared" si="29"/>
        <v>0.08378541155579698</v>
      </c>
      <c r="G234" s="48">
        <f t="shared" si="30"/>
        <v>0.09930422439424413</v>
      </c>
      <c r="H234" s="48">
        <f t="shared" si="31"/>
        <v>-0.015518812838447157</v>
      </c>
      <c r="I234" s="48">
        <f t="shared" si="32"/>
        <v>-18.721879630530832</v>
      </c>
      <c r="J234" s="25"/>
      <c r="K234" s="25"/>
    </row>
    <row r="235" spans="1:11" ht="15">
      <c r="A235" s="46">
        <f t="shared" si="33"/>
        <v>218</v>
      </c>
      <c r="B235" s="47">
        <f t="shared" si="34"/>
        <v>6607</v>
      </c>
      <c r="C235" s="48">
        <f t="shared" si="35"/>
        <v>-18.721879630530832</v>
      </c>
      <c r="D235" s="48">
        <f t="shared" si="27"/>
        <v>0.08378541155579698</v>
      </c>
      <c r="E235" s="49">
        <f t="shared" si="28"/>
        <v>0</v>
      </c>
      <c r="F235" s="48">
        <f t="shared" si="29"/>
        <v>0.08378541155579698</v>
      </c>
      <c r="G235" s="48">
        <f t="shared" si="30"/>
        <v>0.09938697791457268</v>
      </c>
      <c r="H235" s="48">
        <f t="shared" si="31"/>
        <v>-0.015601566358775694</v>
      </c>
      <c r="I235" s="48">
        <f t="shared" si="32"/>
        <v>-18.821266608445406</v>
      </c>
      <c r="J235" s="25"/>
      <c r="K235" s="25"/>
    </row>
    <row r="236" spans="1:11" ht="15">
      <c r="A236" s="46">
        <f t="shared" si="33"/>
        <v>219</v>
      </c>
      <c r="B236" s="47">
        <f t="shared" si="34"/>
        <v>6635</v>
      </c>
      <c r="C236" s="48">
        <f t="shared" si="35"/>
        <v>-18.821266608445406</v>
      </c>
      <c r="D236" s="48">
        <f t="shared" si="27"/>
        <v>0.08378541155579698</v>
      </c>
      <c r="E236" s="49">
        <f t="shared" si="28"/>
        <v>0</v>
      </c>
      <c r="F236" s="48">
        <f t="shared" si="29"/>
        <v>0.08378541155579698</v>
      </c>
      <c r="G236" s="48">
        <f t="shared" si="30"/>
        <v>0.09946980039616815</v>
      </c>
      <c r="H236" s="48">
        <f t="shared" si="31"/>
        <v>-0.015684388840371172</v>
      </c>
      <c r="I236" s="48">
        <f t="shared" si="32"/>
        <v>-18.920736408841574</v>
      </c>
      <c r="J236" s="25"/>
      <c r="K236" s="25"/>
    </row>
    <row r="237" spans="1:11" ht="15">
      <c r="A237" s="46">
        <f t="shared" si="33"/>
        <v>220</v>
      </c>
      <c r="B237" s="47">
        <f t="shared" si="34"/>
        <v>6666</v>
      </c>
      <c r="C237" s="48">
        <f t="shared" si="35"/>
        <v>-18.920736408841574</v>
      </c>
      <c r="D237" s="48">
        <f t="shared" si="27"/>
        <v>0.08378541155579698</v>
      </c>
      <c r="E237" s="49">
        <f t="shared" si="28"/>
        <v>0</v>
      </c>
      <c r="F237" s="48">
        <f t="shared" si="29"/>
        <v>0.08378541155579698</v>
      </c>
      <c r="G237" s="48">
        <f t="shared" si="30"/>
        <v>0.09955269189649829</v>
      </c>
      <c r="H237" s="48">
        <f t="shared" si="31"/>
        <v>-0.015767280340701312</v>
      </c>
      <c r="I237" s="48">
        <f t="shared" si="32"/>
        <v>-19.020289100738072</v>
      </c>
      <c r="J237" s="25"/>
      <c r="K237" s="25"/>
    </row>
    <row r="238" spans="1:11" ht="15">
      <c r="A238" s="46">
        <f t="shared" si="33"/>
        <v>221</v>
      </c>
      <c r="B238" s="47">
        <f t="shared" si="34"/>
        <v>6696</v>
      </c>
      <c r="C238" s="48">
        <f t="shared" si="35"/>
        <v>-19.020289100738072</v>
      </c>
      <c r="D238" s="48">
        <f t="shared" si="27"/>
        <v>0.08378541155579698</v>
      </c>
      <c r="E238" s="49">
        <f t="shared" si="28"/>
        <v>0</v>
      </c>
      <c r="F238" s="48">
        <f t="shared" si="29"/>
        <v>0.08378541155579698</v>
      </c>
      <c r="G238" s="48">
        <f t="shared" si="30"/>
        <v>0.0996356524730787</v>
      </c>
      <c r="H238" s="48">
        <f t="shared" si="31"/>
        <v>-0.015850240917281728</v>
      </c>
      <c r="I238" s="48">
        <f t="shared" si="32"/>
        <v>-19.11992475321115</v>
      </c>
      <c r="J238" s="25"/>
      <c r="K238" s="25"/>
    </row>
    <row r="239" spans="1:11" ht="15">
      <c r="A239" s="46">
        <f t="shared" si="33"/>
        <v>222</v>
      </c>
      <c r="B239" s="47">
        <f t="shared" si="34"/>
        <v>6727</v>
      </c>
      <c r="C239" s="48">
        <f t="shared" si="35"/>
        <v>-19.11992475321115</v>
      </c>
      <c r="D239" s="48">
        <f t="shared" si="27"/>
        <v>0.08378541155579698</v>
      </c>
      <c r="E239" s="49">
        <f t="shared" si="28"/>
        <v>0</v>
      </c>
      <c r="F239" s="48">
        <f t="shared" si="29"/>
        <v>0.08378541155579698</v>
      </c>
      <c r="G239" s="48">
        <f t="shared" si="30"/>
        <v>0.09971868218347293</v>
      </c>
      <c r="H239" s="48">
        <f t="shared" si="31"/>
        <v>-0.01593327062767596</v>
      </c>
      <c r="I239" s="48">
        <f t="shared" si="32"/>
        <v>-19.219643435394623</v>
      </c>
      <c r="J239" s="25"/>
      <c r="K239" s="25"/>
    </row>
    <row r="240" spans="1:11" ht="15">
      <c r="A240" s="46">
        <f t="shared" si="33"/>
        <v>223</v>
      </c>
      <c r="B240" s="47">
        <f t="shared" si="34"/>
        <v>6757</v>
      </c>
      <c r="C240" s="48">
        <f t="shared" si="35"/>
        <v>-19.219643435394623</v>
      </c>
      <c r="D240" s="48">
        <f t="shared" si="27"/>
        <v>0.08378541155579698</v>
      </c>
      <c r="E240" s="49">
        <f t="shared" si="28"/>
        <v>0</v>
      </c>
      <c r="F240" s="48">
        <f t="shared" si="29"/>
        <v>0.08378541155579698</v>
      </c>
      <c r="G240" s="48">
        <f t="shared" si="30"/>
        <v>0.0998017810852925</v>
      </c>
      <c r="H240" s="48">
        <f t="shared" si="31"/>
        <v>-0.01601636952949552</v>
      </c>
      <c r="I240" s="48">
        <f t="shared" si="32"/>
        <v>-19.319445216479917</v>
      </c>
      <c r="J240" s="25"/>
      <c r="K240" s="25"/>
    </row>
    <row r="241" spans="1:11" ht="15">
      <c r="A241" s="46">
        <f t="shared" si="33"/>
        <v>224</v>
      </c>
      <c r="B241" s="47">
        <f t="shared" si="34"/>
        <v>6788</v>
      </c>
      <c r="C241" s="48">
        <f t="shared" si="35"/>
        <v>-19.319445216479917</v>
      </c>
      <c r="D241" s="48">
        <f t="shared" si="27"/>
        <v>0.08378541155579698</v>
      </c>
      <c r="E241" s="49">
        <f t="shared" si="28"/>
        <v>0</v>
      </c>
      <c r="F241" s="48">
        <f t="shared" si="29"/>
        <v>0.08378541155579698</v>
      </c>
      <c r="G241" s="48">
        <f t="shared" si="30"/>
        <v>0.09988494923619691</v>
      </c>
      <c r="H241" s="48">
        <f t="shared" si="31"/>
        <v>-0.01609953768039993</v>
      </c>
      <c r="I241" s="48">
        <f t="shared" si="32"/>
        <v>-19.419330165716115</v>
      </c>
      <c r="J241" s="25"/>
      <c r="K241" s="25"/>
    </row>
    <row r="242" spans="1:11" ht="15">
      <c r="A242" s="46">
        <f t="shared" si="33"/>
        <v>225</v>
      </c>
      <c r="B242" s="47">
        <f t="shared" si="34"/>
        <v>6819</v>
      </c>
      <c r="C242" s="48">
        <f t="shared" si="35"/>
        <v>-19.419330165716115</v>
      </c>
      <c r="D242" s="48">
        <f t="shared" si="27"/>
        <v>0.08378541155579698</v>
      </c>
      <c r="E242" s="49">
        <f t="shared" si="28"/>
        <v>0</v>
      </c>
      <c r="F242" s="48">
        <f t="shared" si="29"/>
        <v>0.08378541155579698</v>
      </c>
      <c r="G242" s="48">
        <f t="shared" si="30"/>
        <v>0.09996818669389375</v>
      </c>
      <c r="H242" s="48">
        <f t="shared" si="31"/>
        <v>-0.016182775138096763</v>
      </c>
      <c r="I242" s="48">
        <f t="shared" si="32"/>
        <v>-19.519298352410008</v>
      </c>
      <c r="J242" s="25"/>
      <c r="K242" s="25"/>
    </row>
    <row r="243" spans="1:11" ht="15">
      <c r="A243" s="46">
        <f t="shared" si="33"/>
        <v>226</v>
      </c>
      <c r="B243" s="47">
        <f t="shared" si="34"/>
        <v>6849</v>
      </c>
      <c r="C243" s="48">
        <f t="shared" si="35"/>
        <v>-19.519298352410008</v>
      </c>
      <c r="D243" s="48">
        <f t="shared" si="27"/>
        <v>0.08378541155579698</v>
      </c>
      <c r="E243" s="49">
        <f t="shared" si="28"/>
        <v>0</v>
      </c>
      <c r="F243" s="48">
        <f t="shared" si="29"/>
        <v>0.08378541155579698</v>
      </c>
      <c r="G243" s="48">
        <f t="shared" si="30"/>
        <v>0.10005149351613865</v>
      </c>
      <c r="H243" s="48">
        <f t="shared" si="31"/>
        <v>-0.016266081960341672</v>
      </c>
      <c r="I243" s="48">
        <f t="shared" si="32"/>
        <v>-19.619349845926145</v>
      </c>
      <c r="J243" s="25"/>
      <c r="K243" s="25"/>
    </row>
    <row r="244" spans="1:11" ht="15">
      <c r="A244" s="46">
        <f t="shared" si="33"/>
        <v>227</v>
      </c>
      <c r="B244" s="47">
        <f t="shared" si="34"/>
        <v>6880</v>
      </c>
      <c r="C244" s="48">
        <f t="shared" si="35"/>
        <v>-19.619349845926145</v>
      </c>
      <c r="D244" s="48">
        <f t="shared" si="27"/>
        <v>0.08378541155579698</v>
      </c>
      <c r="E244" s="49">
        <f t="shared" si="28"/>
        <v>0</v>
      </c>
      <c r="F244" s="48">
        <f t="shared" si="29"/>
        <v>0.08378541155579698</v>
      </c>
      <c r="G244" s="48">
        <f t="shared" si="30"/>
        <v>0.10013486976073543</v>
      </c>
      <c r="H244" s="48">
        <f t="shared" si="31"/>
        <v>-0.016349458204938456</v>
      </c>
      <c r="I244" s="48">
        <f t="shared" si="32"/>
        <v>-19.71948471568688</v>
      </c>
      <c r="J244" s="25"/>
      <c r="K244" s="25"/>
    </row>
    <row r="245" spans="1:11" ht="15">
      <c r="A245" s="46">
        <f t="shared" si="33"/>
        <v>228</v>
      </c>
      <c r="B245" s="47">
        <f t="shared" si="34"/>
        <v>6910</v>
      </c>
      <c r="C245" s="48">
        <f t="shared" si="35"/>
        <v>-19.71948471568688</v>
      </c>
      <c r="D245" s="48">
        <f t="shared" si="27"/>
        <v>0.08378541155579698</v>
      </c>
      <c r="E245" s="49">
        <f t="shared" si="28"/>
        <v>0</v>
      </c>
      <c r="F245" s="48">
        <f t="shared" si="29"/>
        <v>0.08378541155579698</v>
      </c>
      <c r="G245" s="48">
        <f t="shared" si="30"/>
        <v>0.10021831548553606</v>
      </c>
      <c r="H245" s="48">
        <f t="shared" si="31"/>
        <v>-0.01643290392973907</v>
      </c>
      <c r="I245" s="48">
        <f t="shared" si="32"/>
        <v>-19.819703031172416</v>
      </c>
      <c r="J245" s="25"/>
      <c r="K245" s="25"/>
    </row>
    <row r="246" spans="1:11" ht="15">
      <c r="A246" s="46">
        <f t="shared" si="33"/>
        <v>229</v>
      </c>
      <c r="B246" s="47">
        <f t="shared" si="34"/>
        <v>6941</v>
      </c>
      <c r="C246" s="48">
        <f t="shared" si="35"/>
        <v>-19.819703031172416</v>
      </c>
      <c r="D246" s="48">
        <f t="shared" si="27"/>
        <v>0.08378541155579698</v>
      </c>
      <c r="E246" s="49">
        <f t="shared" si="28"/>
        <v>0</v>
      </c>
      <c r="F246" s="48">
        <f t="shared" si="29"/>
        <v>0.08378541155579698</v>
      </c>
      <c r="G246" s="48">
        <f t="shared" si="30"/>
        <v>0.10030183074844067</v>
      </c>
      <c r="H246" s="48">
        <f t="shared" si="31"/>
        <v>-0.01651641919264368</v>
      </c>
      <c r="I246" s="48">
        <f t="shared" si="32"/>
        <v>-19.920004861920855</v>
      </c>
      <c r="J246" s="25"/>
      <c r="K246" s="25"/>
    </row>
    <row r="247" spans="1:11" ht="15">
      <c r="A247" s="46">
        <f t="shared" si="33"/>
        <v>230</v>
      </c>
      <c r="B247" s="47">
        <f t="shared" si="34"/>
        <v>6972</v>
      </c>
      <c r="C247" s="48">
        <f t="shared" si="35"/>
        <v>-19.920004861920855</v>
      </c>
      <c r="D247" s="48">
        <f t="shared" si="27"/>
        <v>0.08378541155579698</v>
      </c>
      <c r="E247" s="49">
        <f t="shared" si="28"/>
        <v>0</v>
      </c>
      <c r="F247" s="48">
        <f t="shared" si="29"/>
        <v>0.08378541155579698</v>
      </c>
      <c r="G247" s="48">
        <f t="shared" si="30"/>
        <v>0.1003854156073977</v>
      </c>
      <c r="H247" s="48">
        <f t="shared" si="31"/>
        <v>-0.016600004051600715</v>
      </c>
      <c r="I247" s="48">
        <f t="shared" si="32"/>
        <v>-20.020390277528254</v>
      </c>
      <c r="J247" s="25"/>
      <c r="K247" s="25"/>
    </row>
    <row r="248" spans="1:11" ht="15">
      <c r="A248" s="46">
        <f t="shared" si="33"/>
        <v>231</v>
      </c>
      <c r="B248" s="47">
        <f t="shared" si="34"/>
        <v>7000</v>
      </c>
      <c r="C248" s="48">
        <f t="shared" si="35"/>
        <v>-20.020390277528254</v>
      </c>
      <c r="D248" s="48">
        <f t="shared" si="27"/>
        <v>0.08378541155579698</v>
      </c>
      <c r="E248" s="49">
        <f t="shared" si="28"/>
        <v>0</v>
      </c>
      <c r="F248" s="48">
        <f t="shared" si="29"/>
        <v>0.08378541155579698</v>
      </c>
      <c r="G248" s="48">
        <f t="shared" si="30"/>
        <v>0.10046907012040386</v>
      </c>
      <c r="H248" s="48">
        <f t="shared" si="31"/>
        <v>-0.01668365856460688</v>
      </c>
      <c r="I248" s="48">
        <f t="shared" si="32"/>
        <v>-20.120859347648658</v>
      </c>
      <c r="J248" s="25"/>
      <c r="K248" s="25"/>
    </row>
    <row r="249" spans="1:11" ht="15">
      <c r="A249" s="46">
        <f t="shared" si="33"/>
        <v>232</v>
      </c>
      <c r="B249" s="47">
        <f t="shared" si="34"/>
        <v>7031</v>
      </c>
      <c r="C249" s="48">
        <f t="shared" si="35"/>
        <v>-20.120859347648658</v>
      </c>
      <c r="D249" s="48">
        <f t="shared" si="27"/>
        <v>0.08378541155579698</v>
      </c>
      <c r="E249" s="49">
        <f t="shared" si="28"/>
        <v>0</v>
      </c>
      <c r="F249" s="48">
        <f t="shared" si="29"/>
        <v>0.08378541155579698</v>
      </c>
      <c r="G249" s="48">
        <f t="shared" si="30"/>
        <v>0.1005527943455042</v>
      </c>
      <c r="H249" s="48">
        <f t="shared" si="31"/>
        <v>-0.016767382789707217</v>
      </c>
      <c r="I249" s="48">
        <f t="shared" si="32"/>
        <v>-20.22141214199416</v>
      </c>
      <c r="J249" s="25"/>
      <c r="K249" s="25"/>
    </row>
    <row r="250" spans="1:11" ht="15">
      <c r="A250" s="46">
        <f t="shared" si="33"/>
        <v>233</v>
      </c>
      <c r="B250" s="47">
        <f t="shared" si="34"/>
        <v>7061</v>
      </c>
      <c r="C250" s="48">
        <f t="shared" si="35"/>
        <v>-20.22141214199416</v>
      </c>
      <c r="D250" s="48">
        <f t="shared" si="27"/>
        <v>0.08378541155579698</v>
      </c>
      <c r="E250" s="49">
        <f t="shared" si="28"/>
        <v>0</v>
      </c>
      <c r="F250" s="48">
        <f t="shared" si="29"/>
        <v>0.08378541155579698</v>
      </c>
      <c r="G250" s="48">
        <f t="shared" si="30"/>
        <v>0.10063658834079212</v>
      </c>
      <c r="H250" s="48">
        <f t="shared" si="31"/>
        <v>-0.016851176784995134</v>
      </c>
      <c r="I250" s="48">
        <f t="shared" si="32"/>
        <v>-20.322048730334952</v>
      </c>
      <c r="J250" s="25"/>
      <c r="K250" s="25"/>
    </row>
    <row r="251" spans="1:11" ht="15">
      <c r="A251" s="46">
        <f t="shared" si="33"/>
        <v>234</v>
      </c>
      <c r="B251" s="47">
        <f t="shared" si="34"/>
        <v>7092</v>
      </c>
      <c r="C251" s="48">
        <f t="shared" si="35"/>
        <v>-20.322048730334952</v>
      </c>
      <c r="D251" s="48">
        <f t="shared" si="27"/>
        <v>0.08378541155579698</v>
      </c>
      <c r="E251" s="49">
        <f t="shared" si="28"/>
        <v>0</v>
      </c>
      <c r="F251" s="48">
        <f t="shared" si="29"/>
        <v>0.08378541155579698</v>
      </c>
      <c r="G251" s="48">
        <f t="shared" si="30"/>
        <v>0.10072045216440945</v>
      </c>
      <c r="H251" s="48">
        <f t="shared" si="31"/>
        <v>-0.01693504060861246</v>
      </c>
      <c r="I251" s="48">
        <f t="shared" si="32"/>
        <v>-20.422769182499362</v>
      </c>
      <c r="J251" s="25"/>
      <c r="K251" s="25"/>
    </row>
    <row r="252" spans="1:11" ht="15">
      <c r="A252" s="46">
        <f t="shared" si="33"/>
        <v>235</v>
      </c>
      <c r="B252" s="47">
        <f t="shared" si="34"/>
        <v>7122</v>
      </c>
      <c r="C252" s="48">
        <f t="shared" si="35"/>
        <v>-20.422769182499362</v>
      </c>
      <c r="D252" s="48">
        <f t="shared" si="27"/>
        <v>0.08378541155579698</v>
      </c>
      <c r="E252" s="49">
        <f t="shared" si="28"/>
        <v>0</v>
      </c>
      <c r="F252" s="48">
        <f t="shared" si="29"/>
        <v>0.08378541155579698</v>
      </c>
      <c r="G252" s="48">
        <f t="shared" si="30"/>
        <v>0.10080438587454645</v>
      </c>
      <c r="H252" s="48">
        <f t="shared" si="31"/>
        <v>-0.017018974318749467</v>
      </c>
      <c r="I252" s="48">
        <f t="shared" si="32"/>
        <v>-20.52357356837391</v>
      </c>
      <c r="J252" s="25"/>
      <c r="K252" s="25"/>
    </row>
    <row r="253" spans="1:11" ht="15">
      <c r="A253" s="46">
        <f t="shared" si="33"/>
        <v>236</v>
      </c>
      <c r="B253" s="47">
        <f t="shared" si="34"/>
        <v>7153</v>
      </c>
      <c r="C253" s="48">
        <f t="shared" si="35"/>
        <v>-20.52357356837391</v>
      </c>
      <c r="D253" s="48">
        <f t="shared" si="27"/>
        <v>0.08378541155579698</v>
      </c>
      <c r="E253" s="49">
        <f t="shared" si="28"/>
        <v>0</v>
      </c>
      <c r="F253" s="48">
        <f t="shared" si="29"/>
        <v>0.08378541155579698</v>
      </c>
      <c r="G253" s="48">
        <f t="shared" si="30"/>
        <v>0.1008883895294419</v>
      </c>
      <c r="H253" s="48">
        <f t="shared" si="31"/>
        <v>-0.017102977973644923</v>
      </c>
      <c r="I253" s="48">
        <f t="shared" si="32"/>
        <v>-20.62446195790335</v>
      </c>
      <c r="J253" s="25"/>
      <c r="K253" s="25"/>
    </row>
    <row r="254" spans="1:11" ht="15">
      <c r="A254" s="46">
        <f t="shared" si="33"/>
        <v>237</v>
      </c>
      <c r="B254" s="47">
        <f t="shared" si="34"/>
        <v>7184</v>
      </c>
      <c r="C254" s="48">
        <f t="shared" si="35"/>
        <v>-20.62446195790335</v>
      </c>
      <c r="D254" s="48">
        <f t="shared" si="27"/>
        <v>0.08378541155579698</v>
      </c>
      <c r="E254" s="49">
        <f t="shared" si="28"/>
        <v>0</v>
      </c>
      <c r="F254" s="48">
        <f t="shared" si="29"/>
        <v>0.08378541155579698</v>
      </c>
      <c r="G254" s="48">
        <f t="shared" si="30"/>
        <v>0.10097246318738311</v>
      </c>
      <c r="H254" s="48">
        <f t="shared" si="31"/>
        <v>-0.017187051631586125</v>
      </c>
      <c r="I254" s="48">
        <f t="shared" si="32"/>
        <v>-20.725434421090732</v>
      </c>
      <c r="J254" s="25"/>
      <c r="K254" s="25"/>
    </row>
    <row r="255" spans="1:11" ht="15">
      <c r="A255" s="46">
        <f t="shared" si="33"/>
        <v>238</v>
      </c>
      <c r="B255" s="47">
        <f t="shared" si="34"/>
        <v>7214</v>
      </c>
      <c r="C255" s="48">
        <f t="shared" si="35"/>
        <v>-20.725434421090732</v>
      </c>
      <c r="D255" s="48">
        <f t="shared" si="27"/>
        <v>0.08378541155579698</v>
      </c>
      <c r="E255" s="49">
        <f t="shared" si="28"/>
        <v>0</v>
      </c>
      <c r="F255" s="48">
        <f t="shared" si="29"/>
        <v>0.08378541155579698</v>
      </c>
      <c r="G255" s="48">
        <f t="shared" si="30"/>
        <v>0.10105660690670593</v>
      </c>
      <c r="H255" s="48">
        <f t="shared" si="31"/>
        <v>-0.017271195350908944</v>
      </c>
      <c r="I255" s="48">
        <f t="shared" si="32"/>
        <v>-20.826491027997438</v>
      </c>
      <c r="J255" s="25"/>
      <c r="K255" s="25"/>
    </row>
    <row r="256" spans="1:11" ht="15">
      <c r="A256" s="46">
        <f t="shared" si="33"/>
        <v>239</v>
      </c>
      <c r="B256" s="47">
        <f t="shared" si="34"/>
        <v>7245</v>
      </c>
      <c r="C256" s="48">
        <f t="shared" si="35"/>
        <v>-20.826491027997438</v>
      </c>
      <c r="D256" s="48">
        <f t="shared" si="27"/>
        <v>0.08378541155579698</v>
      </c>
      <c r="E256" s="49">
        <f t="shared" si="28"/>
        <v>0</v>
      </c>
      <c r="F256" s="48">
        <f t="shared" si="29"/>
        <v>0.08378541155579698</v>
      </c>
      <c r="G256" s="48">
        <f t="shared" si="30"/>
        <v>0.10114082074579485</v>
      </c>
      <c r="H256" s="48">
        <f t="shared" si="31"/>
        <v>-0.017355409189997863</v>
      </c>
      <c r="I256" s="48">
        <f t="shared" si="32"/>
        <v>-20.927631848743232</v>
      </c>
      <c r="J256" s="25"/>
      <c r="K256" s="25"/>
    </row>
    <row r="257" spans="1:11" ht="15">
      <c r="A257" s="46">
        <f t="shared" si="33"/>
        <v>240</v>
      </c>
      <c r="B257" s="47">
        <f t="shared" si="34"/>
        <v>7275</v>
      </c>
      <c r="C257" s="48">
        <f t="shared" si="35"/>
        <v>-20.927631848743232</v>
      </c>
      <c r="D257" s="48">
        <f t="shared" si="27"/>
        <v>0.08378541155579698</v>
      </c>
      <c r="E257" s="49">
        <f t="shared" si="28"/>
        <v>0</v>
      </c>
      <c r="F257" s="48">
        <f t="shared" si="29"/>
        <v>0.08378541155579698</v>
      </c>
      <c r="G257" s="48">
        <f t="shared" si="30"/>
        <v>0.10122510476308301</v>
      </c>
      <c r="H257" s="48">
        <f t="shared" si="31"/>
        <v>-0.017439693207286028</v>
      </c>
      <c r="I257" s="48">
        <f t="shared" si="32"/>
        <v>-21.028856953506317</v>
      </c>
      <c r="J257" s="25"/>
      <c r="K257" s="25"/>
    </row>
    <row r="258" spans="1:11" ht="15">
      <c r="A258" s="46">
        <f t="shared" si="33"/>
        <v>241</v>
      </c>
      <c r="B258" s="47">
        <f t="shared" si="34"/>
        <v>7306</v>
      </c>
      <c r="C258" s="48">
        <f t="shared" si="35"/>
        <v>-21.028856953506317</v>
      </c>
      <c r="D258" s="48">
        <f t="shared" si="27"/>
        <v>0.08378541155579698</v>
      </c>
      <c r="E258" s="49">
        <f t="shared" si="28"/>
        <v>0</v>
      </c>
      <c r="F258" s="48">
        <f t="shared" si="29"/>
        <v>0.08378541155579698</v>
      </c>
      <c r="G258" s="48">
        <f t="shared" si="30"/>
        <v>0.10130945901705224</v>
      </c>
      <c r="H258" s="48">
        <f t="shared" si="31"/>
        <v>-0.017524047461255264</v>
      </c>
      <c r="I258" s="48">
        <f t="shared" si="32"/>
        <v>-21.13016641252337</v>
      </c>
      <c r="J258" s="25"/>
      <c r="K258" s="25"/>
    </row>
    <row r="259" spans="1:11" ht="15">
      <c r="A259" s="46">
        <f t="shared" si="33"/>
        <v>242</v>
      </c>
      <c r="B259" s="47">
        <f t="shared" si="34"/>
        <v>7337</v>
      </c>
      <c r="C259" s="48">
        <f t="shared" si="35"/>
        <v>-21.13016641252337</v>
      </c>
      <c r="D259" s="48">
        <f t="shared" si="27"/>
        <v>0.08378541155579698</v>
      </c>
      <c r="E259" s="49">
        <f t="shared" si="28"/>
        <v>0</v>
      </c>
      <c r="F259" s="48">
        <f t="shared" si="29"/>
        <v>0.08378541155579698</v>
      </c>
      <c r="G259" s="48">
        <f t="shared" si="30"/>
        <v>0.10139388356623312</v>
      </c>
      <c r="H259" s="48">
        <f t="shared" si="31"/>
        <v>-0.01760847201043614</v>
      </c>
      <c r="I259" s="48">
        <f t="shared" si="32"/>
        <v>-21.2315602960896</v>
      </c>
      <c r="J259" s="25"/>
      <c r="K259" s="25"/>
    </row>
    <row r="260" spans="1:11" ht="15">
      <c r="A260" s="46">
        <f t="shared" si="33"/>
        <v>243</v>
      </c>
      <c r="B260" s="47">
        <f t="shared" si="34"/>
        <v>7366</v>
      </c>
      <c r="C260" s="48">
        <f t="shared" si="35"/>
        <v>-21.2315602960896</v>
      </c>
      <c r="D260" s="48">
        <f t="shared" si="27"/>
        <v>0.08378541155579698</v>
      </c>
      <c r="E260" s="49">
        <f t="shared" si="28"/>
        <v>0</v>
      </c>
      <c r="F260" s="48">
        <f t="shared" si="29"/>
        <v>0.08378541155579698</v>
      </c>
      <c r="G260" s="48">
        <f t="shared" si="30"/>
        <v>0.10147837846920499</v>
      </c>
      <c r="H260" s="48">
        <f t="shared" si="31"/>
        <v>-0.017692966913408003</v>
      </c>
      <c r="I260" s="48">
        <f t="shared" si="32"/>
        <v>-21.333038674558807</v>
      </c>
      <c r="J260" s="25"/>
      <c r="K260" s="25"/>
    </row>
    <row r="261" spans="1:11" ht="15">
      <c r="A261" s="46">
        <f t="shared" si="33"/>
        <v>244</v>
      </c>
      <c r="B261" s="47">
        <f t="shared" si="34"/>
        <v>7397</v>
      </c>
      <c r="C261" s="48">
        <f t="shared" si="35"/>
        <v>-21.333038674558807</v>
      </c>
      <c r="D261" s="48">
        <f t="shared" si="27"/>
        <v>0.08378541155579698</v>
      </c>
      <c r="E261" s="49">
        <f t="shared" si="28"/>
        <v>0</v>
      </c>
      <c r="F261" s="48">
        <f t="shared" si="29"/>
        <v>0.08378541155579698</v>
      </c>
      <c r="G261" s="48">
        <f t="shared" si="30"/>
        <v>0.10156294378459599</v>
      </c>
      <c r="H261" s="48">
        <f t="shared" si="31"/>
        <v>-0.017777532228799006</v>
      </c>
      <c r="I261" s="48">
        <f t="shared" si="32"/>
        <v>-21.434601618343404</v>
      </c>
      <c r="J261" s="25"/>
      <c r="K261" s="25"/>
    </row>
    <row r="262" spans="1:11" ht="15">
      <c r="A262" s="46">
        <f t="shared" si="33"/>
        <v>245</v>
      </c>
      <c r="B262" s="47">
        <f t="shared" si="34"/>
        <v>7427</v>
      </c>
      <c r="C262" s="48">
        <f t="shared" si="35"/>
        <v>-21.434601618343404</v>
      </c>
      <c r="D262" s="48">
        <f t="shared" si="27"/>
        <v>0.08378541155579698</v>
      </c>
      <c r="E262" s="49">
        <f t="shared" si="28"/>
        <v>0</v>
      </c>
      <c r="F262" s="48">
        <f t="shared" si="29"/>
        <v>0.08378541155579698</v>
      </c>
      <c r="G262" s="48">
        <f t="shared" si="30"/>
        <v>0.10164757957108315</v>
      </c>
      <c r="H262" s="48">
        <f t="shared" si="31"/>
        <v>-0.01786216801528617</v>
      </c>
      <c r="I262" s="48">
        <f t="shared" si="32"/>
        <v>-21.536249197914486</v>
      </c>
      <c r="J262" s="25"/>
      <c r="K262" s="25"/>
    </row>
    <row r="263" spans="1:11" ht="15">
      <c r="A263" s="46">
        <f t="shared" si="33"/>
        <v>246</v>
      </c>
      <c r="B263" s="47">
        <f t="shared" si="34"/>
        <v>7458</v>
      </c>
      <c r="C263" s="48">
        <f t="shared" si="35"/>
        <v>-21.536249197914486</v>
      </c>
      <c r="D263" s="48">
        <f t="shared" si="27"/>
        <v>0.08378541155579698</v>
      </c>
      <c r="E263" s="49">
        <f t="shared" si="28"/>
        <v>0</v>
      </c>
      <c r="F263" s="48">
        <f t="shared" si="29"/>
        <v>0.08378541155579698</v>
      </c>
      <c r="G263" s="48">
        <f t="shared" si="30"/>
        <v>0.10173228588739239</v>
      </c>
      <c r="H263" s="48">
        <f t="shared" si="31"/>
        <v>-0.017946874331595405</v>
      </c>
      <c r="I263" s="48">
        <f t="shared" si="32"/>
        <v>-21.63798148380188</v>
      </c>
      <c r="J263" s="25"/>
      <c r="K263" s="25"/>
    </row>
    <row r="264" spans="1:11" ht="15">
      <c r="A264" s="46">
        <f t="shared" si="33"/>
        <v>247</v>
      </c>
      <c r="B264" s="47">
        <f t="shared" si="34"/>
        <v>7488</v>
      </c>
      <c r="C264" s="48">
        <f t="shared" si="35"/>
        <v>-21.63798148380188</v>
      </c>
      <c r="D264" s="48">
        <f t="shared" si="27"/>
        <v>0.08378541155579698</v>
      </c>
      <c r="E264" s="49">
        <f t="shared" si="28"/>
        <v>0</v>
      </c>
      <c r="F264" s="48">
        <f t="shared" si="29"/>
        <v>0.08378541155579698</v>
      </c>
      <c r="G264" s="48">
        <f t="shared" si="30"/>
        <v>0.10181706279229855</v>
      </c>
      <c r="H264" s="48">
        <f t="shared" si="31"/>
        <v>-0.018031651236501568</v>
      </c>
      <c r="I264" s="48">
        <f t="shared" si="32"/>
        <v>-21.73979854659418</v>
      </c>
      <c r="J264" s="25"/>
      <c r="K264" s="25"/>
    </row>
    <row r="265" spans="1:11" ht="15">
      <c r="A265" s="46">
        <f t="shared" si="33"/>
        <v>248</v>
      </c>
      <c r="B265" s="47">
        <f t="shared" si="34"/>
        <v>7519</v>
      </c>
      <c r="C265" s="48">
        <f t="shared" si="35"/>
        <v>-21.73979854659418</v>
      </c>
      <c r="D265" s="48">
        <f t="shared" si="27"/>
        <v>0.08378541155579698</v>
      </c>
      <c r="E265" s="49">
        <f t="shared" si="28"/>
        <v>0</v>
      </c>
      <c r="F265" s="48">
        <f t="shared" si="29"/>
        <v>0.08378541155579698</v>
      </c>
      <c r="G265" s="48">
        <f t="shared" si="30"/>
        <v>0.10190191034462547</v>
      </c>
      <c r="H265" s="48">
        <f t="shared" si="31"/>
        <v>-0.018116498788828483</v>
      </c>
      <c r="I265" s="48">
        <f t="shared" si="32"/>
        <v>-21.841700456938806</v>
      </c>
      <c r="J265" s="25"/>
      <c r="K265" s="25"/>
    </row>
    <row r="266" spans="1:11" ht="15">
      <c r="A266" s="46">
        <f t="shared" si="33"/>
        <v>249</v>
      </c>
      <c r="B266" s="47">
        <f t="shared" si="34"/>
        <v>7550</v>
      </c>
      <c r="C266" s="48">
        <f t="shared" si="35"/>
        <v>-21.841700456938806</v>
      </c>
      <c r="D266" s="48">
        <f t="shared" si="27"/>
        <v>0.08378541155579698</v>
      </c>
      <c r="E266" s="49">
        <f t="shared" si="28"/>
        <v>0</v>
      </c>
      <c r="F266" s="48">
        <f t="shared" si="29"/>
        <v>0.08378541155579698</v>
      </c>
      <c r="G266" s="48">
        <f t="shared" si="30"/>
        <v>0.10198682860324598</v>
      </c>
      <c r="H266" s="48">
        <f t="shared" si="31"/>
        <v>-0.018201417047449004</v>
      </c>
      <c r="I266" s="48">
        <f t="shared" si="32"/>
        <v>-21.94368728554205</v>
      </c>
      <c r="J266" s="25"/>
      <c r="K266" s="25"/>
    </row>
    <row r="267" spans="1:11" ht="15">
      <c r="A267" s="46">
        <f t="shared" si="33"/>
        <v>250</v>
      </c>
      <c r="B267" s="47">
        <f t="shared" si="34"/>
        <v>7580</v>
      </c>
      <c r="C267" s="48">
        <f t="shared" si="35"/>
        <v>-21.94368728554205</v>
      </c>
      <c r="D267" s="48">
        <f t="shared" si="27"/>
        <v>0.08378541155579698</v>
      </c>
      <c r="E267" s="49">
        <f t="shared" si="28"/>
        <v>0</v>
      </c>
      <c r="F267" s="48">
        <f t="shared" si="29"/>
        <v>0.08378541155579698</v>
      </c>
      <c r="G267" s="48">
        <f t="shared" si="30"/>
        <v>0.10207181762708202</v>
      </c>
      <c r="H267" s="48">
        <f t="shared" si="31"/>
        <v>-0.018286406071285042</v>
      </c>
      <c r="I267" s="48">
        <f t="shared" si="32"/>
        <v>-22.045759103169132</v>
      </c>
      <c r="J267" s="25"/>
      <c r="K267" s="25"/>
    </row>
    <row r="268" spans="1:11" ht="15">
      <c r="A268" s="46">
        <f t="shared" si="33"/>
        <v>251</v>
      </c>
      <c r="B268" s="47">
        <f t="shared" si="34"/>
        <v>7611</v>
      </c>
      <c r="C268" s="48">
        <f t="shared" si="35"/>
        <v>-22.045759103169132</v>
      </c>
      <c r="D268" s="48">
        <f t="shared" si="27"/>
        <v>0.08378541155579698</v>
      </c>
      <c r="E268" s="49">
        <f t="shared" si="28"/>
        <v>0</v>
      </c>
      <c r="F268" s="48">
        <f t="shared" si="29"/>
        <v>0.08378541155579698</v>
      </c>
      <c r="G268" s="48">
        <f t="shared" si="30"/>
        <v>0.10215687747510459</v>
      </c>
      <c r="H268" s="48">
        <f t="shared" si="31"/>
        <v>-0.01837146591930761</v>
      </c>
      <c r="I268" s="48">
        <f t="shared" si="32"/>
        <v>-22.147915980644235</v>
      </c>
      <c r="J268" s="25"/>
      <c r="K268" s="25"/>
    </row>
    <row r="269" spans="1:11" ht="15">
      <c r="A269" s="46">
        <f t="shared" si="33"/>
        <v>252</v>
      </c>
      <c r="B269" s="47">
        <f t="shared" si="34"/>
        <v>7641</v>
      </c>
      <c r="C269" s="48">
        <f t="shared" si="35"/>
        <v>-22.147915980644235</v>
      </c>
      <c r="D269" s="48">
        <f t="shared" si="27"/>
        <v>0.08378541155579698</v>
      </c>
      <c r="E269" s="49">
        <f t="shared" si="28"/>
        <v>0</v>
      </c>
      <c r="F269" s="48">
        <f t="shared" si="29"/>
        <v>0.08378541155579698</v>
      </c>
      <c r="G269" s="48">
        <f t="shared" si="30"/>
        <v>0.10224200820633385</v>
      </c>
      <c r="H269" s="48">
        <f t="shared" si="31"/>
        <v>-0.018456596650536863</v>
      </c>
      <c r="I269" s="48">
        <f t="shared" si="32"/>
        <v>-22.25015798885057</v>
      </c>
      <c r="J269" s="25"/>
      <c r="K269" s="25"/>
    </row>
    <row r="270" spans="1:11" ht="15">
      <c r="A270" s="46">
        <f t="shared" si="33"/>
        <v>253</v>
      </c>
      <c r="B270" s="47">
        <f t="shared" si="34"/>
        <v>7672</v>
      </c>
      <c r="C270" s="48">
        <f t="shared" si="35"/>
        <v>-22.25015798885057</v>
      </c>
      <c r="D270" s="48">
        <f t="shared" si="27"/>
        <v>0.08378541155579698</v>
      </c>
      <c r="E270" s="49">
        <f t="shared" si="28"/>
        <v>0</v>
      </c>
      <c r="F270" s="48">
        <f t="shared" si="29"/>
        <v>0.08378541155579698</v>
      </c>
      <c r="G270" s="48">
        <f t="shared" si="30"/>
        <v>0.10232720987983912</v>
      </c>
      <c r="H270" s="48">
        <f t="shared" si="31"/>
        <v>-0.018541798324042142</v>
      </c>
      <c r="I270" s="48">
        <f t="shared" si="32"/>
        <v>-22.35248519873041</v>
      </c>
      <c r="J270" s="25"/>
      <c r="K270" s="25"/>
    </row>
    <row r="271" spans="1:11" ht="15">
      <c r="A271" s="46">
        <f t="shared" si="33"/>
        <v>254</v>
      </c>
      <c r="B271" s="47">
        <f t="shared" si="34"/>
        <v>7703</v>
      </c>
      <c r="C271" s="48">
        <f t="shared" si="35"/>
        <v>-22.35248519873041</v>
      </c>
      <c r="D271" s="48">
        <f t="shared" si="27"/>
        <v>0.08378541155579698</v>
      </c>
      <c r="E271" s="49">
        <f t="shared" si="28"/>
        <v>0</v>
      </c>
      <c r="F271" s="48">
        <f t="shared" si="29"/>
        <v>0.08378541155579698</v>
      </c>
      <c r="G271" s="48">
        <f t="shared" si="30"/>
        <v>0.10241248255473899</v>
      </c>
      <c r="H271" s="48">
        <f t="shared" si="31"/>
        <v>-0.018627070998942008</v>
      </c>
      <c r="I271" s="48">
        <f t="shared" si="32"/>
        <v>-22.45489768128515</v>
      </c>
      <c r="J271" s="25"/>
      <c r="K271" s="25"/>
    </row>
    <row r="272" spans="1:11" ht="15">
      <c r="A272" s="46">
        <f t="shared" si="33"/>
        <v>255</v>
      </c>
      <c r="B272" s="47">
        <f t="shared" si="34"/>
        <v>7731</v>
      </c>
      <c r="C272" s="48">
        <f t="shared" si="35"/>
        <v>-22.45489768128515</v>
      </c>
      <c r="D272" s="48">
        <f t="shared" si="27"/>
        <v>0.08378541155579698</v>
      </c>
      <c r="E272" s="49">
        <f t="shared" si="28"/>
        <v>0</v>
      </c>
      <c r="F272" s="48">
        <f t="shared" si="29"/>
        <v>0.08378541155579698</v>
      </c>
      <c r="G272" s="48">
        <f t="shared" si="30"/>
        <v>0.10249782629020127</v>
      </c>
      <c r="H272" s="48">
        <f t="shared" si="31"/>
        <v>-0.01871241473440429</v>
      </c>
      <c r="I272" s="48">
        <f t="shared" si="32"/>
        <v>-22.55739550757535</v>
      </c>
      <c r="J272" s="25"/>
      <c r="K272" s="25"/>
    </row>
    <row r="273" spans="1:11" ht="15">
      <c r="A273" s="46">
        <f t="shared" si="33"/>
        <v>256</v>
      </c>
      <c r="B273" s="47">
        <f t="shared" si="34"/>
        <v>7762</v>
      </c>
      <c r="C273" s="48">
        <f t="shared" si="35"/>
        <v>-22.55739550757535</v>
      </c>
      <c r="D273" s="48">
        <f t="shared" si="27"/>
        <v>0.08378541155579698</v>
      </c>
      <c r="E273" s="49">
        <f t="shared" si="28"/>
        <v>0</v>
      </c>
      <c r="F273" s="48">
        <f t="shared" si="29"/>
        <v>0.08378541155579698</v>
      </c>
      <c r="G273" s="48">
        <f t="shared" si="30"/>
        <v>0.10258324114544311</v>
      </c>
      <c r="H273" s="48">
        <f t="shared" si="31"/>
        <v>-0.018797829589646126</v>
      </c>
      <c r="I273" s="48">
        <f t="shared" si="32"/>
        <v>-22.659978748720793</v>
      </c>
      <c r="J273" s="25"/>
      <c r="K273" s="25"/>
    </row>
    <row r="274" spans="1:11" ht="15">
      <c r="A274" s="46">
        <f t="shared" si="33"/>
        <v>257</v>
      </c>
      <c r="B274" s="47">
        <f t="shared" si="34"/>
        <v>7792</v>
      </c>
      <c r="C274" s="48">
        <f t="shared" si="35"/>
        <v>-22.659978748720793</v>
      </c>
      <c r="D274" s="48">
        <f aca="true" t="shared" si="36" ref="D274:D337">IF(Pay_Num&lt;&gt;"",Scheduled_Monthly_Payment,"")</f>
        <v>0.08378541155579698</v>
      </c>
      <c r="E274" s="49">
        <f aca="true" t="shared" si="37" ref="E274:E337">IF(Pay_Num&lt;&gt;"",Scheduled_Extra_Payments,"")</f>
        <v>0</v>
      </c>
      <c r="F274" s="48">
        <f aca="true" t="shared" si="38" ref="F274:F337">IF(Pay_Num&lt;&gt;"",Sched_Pay+Extra_Pay,"")</f>
        <v>0.08378541155579698</v>
      </c>
      <c r="G274" s="48">
        <f aca="true" t="shared" si="39" ref="G274:G337">IF(Pay_Num&lt;&gt;"",Total_Pay-Int,"")</f>
        <v>0.10266872717973098</v>
      </c>
      <c r="H274" s="48">
        <f aca="true" t="shared" si="40" ref="H274:H337">IF(Pay_Num&lt;&gt;"",Beg_Bal*Interest_Rate/12,"")</f>
        <v>-0.018883315623933996</v>
      </c>
      <c r="I274" s="48">
        <f aca="true" t="shared" si="41" ref="I274:I337">IF(Pay_Num&lt;&gt;"",Beg_Bal-Princ,"")</f>
        <v>-22.762647475900522</v>
      </c>
      <c r="J274" s="25"/>
      <c r="K274" s="25"/>
    </row>
    <row r="275" spans="1:11" ht="15">
      <c r="A275" s="46">
        <f aca="true" t="shared" si="42" ref="A275:A338">IF(Values_Entered,A274+1,"")</f>
        <v>258</v>
      </c>
      <c r="B275" s="47">
        <f aca="true" t="shared" si="43" ref="B275:B338">IF(Pay_Num&lt;&gt;"",DATE(YEAR(B274),MONTH(B274)+1,DAY(B274)),"")</f>
        <v>7823</v>
      </c>
      <c r="C275" s="48">
        <f aca="true" t="shared" si="44" ref="C275:C338">IF(Pay_Num&lt;&gt;"",I274,"")</f>
        <v>-22.762647475900522</v>
      </c>
      <c r="D275" s="48">
        <f t="shared" si="36"/>
        <v>0.08378541155579698</v>
      </c>
      <c r="E275" s="49">
        <f t="shared" si="37"/>
        <v>0</v>
      </c>
      <c r="F275" s="48">
        <f t="shared" si="38"/>
        <v>0.08378541155579698</v>
      </c>
      <c r="G275" s="48">
        <f t="shared" si="39"/>
        <v>0.10275428445238075</v>
      </c>
      <c r="H275" s="48">
        <f t="shared" si="40"/>
        <v>-0.018968872896583767</v>
      </c>
      <c r="I275" s="48">
        <f t="shared" si="41"/>
        <v>-22.865401760352903</v>
      </c>
      <c r="J275" s="25"/>
      <c r="K275" s="25"/>
    </row>
    <row r="276" spans="1:11" ht="15">
      <c r="A276" s="46">
        <f t="shared" si="42"/>
        <v>259</v>
      </c>
      <c r="B276" s="47">
        <f t="shared" si="43"/>
        <v>7853</v>
      </c>
      <c r="C276" s="48">
        <f t="shared" si="44"/>
        <v>-22.865401760352903</v>
      </c>
      <c r="D276" s="48">
        <f t="shared" si="36"/>
        <v>0.08378541155579698</v>
      </c>
      <c r="E276" s="49">
        <f t="shared" si="37"/>
        <v>0</v>
      </c>
      <c r="F276" s="48">
        <f t="shared" si="38"/>
        <v>0.08378541155579698</v>
      </c>
      <c r="G276" s="48">
        <f t="shared" si="39"/>
        <v>0.10283991302275773</v>
      </c>
      <c r="H276" s="48">
        <f t="shared" si="40"/>
        <v>-0.019054501466960753</v>
      </c>
      <c r="I276" s="48">
        <f t="shared" si="41"/>
        <v>-22.968241673375662</v>
      </c>
      <c r="J276" s="25"/>
      <c r="K276" s="25"/>
    </row>
    <row r="277" spans="1:11" ht="15">
      <c r="A277" s="46">
        <f t="shared" si="42"/>
        <v>260</v>
      </c>
      <c r="B277" s="47">
        <f t="shared" si="43"/>
        <v>7884</v>
      </c>
      <c r="C277" s="48">
        <f t="shared" si="44"/>
        <v>-22.968241673375662</v>
      </c>
      <c r="D277" s="48">
        <f t="shared" si="36"/>
        <v>0.08378541155579698</v>
      </c>
      <c r="E277" s="49">
        <f t="shared" si="37"/>
        <v>0</v>
      </c>
      <c r="F277" s="48">
        <f t="shared" si="38"/>
        <v>0.08378541155579698</v>
      </c>
      <c r="G277" s="48">
        <f t="shared" si="39"/>
        <v>0.1029256129502767</v>
      </c>
      <c r="H277" s="48">
        <f t="shared" si="40"/>
        <v>-0.01914020139447972</v>
      </c>
      <c r="I277" s="48">
        <f t="shared" si="41"/>
        <v>-23.071167286325938</v>
      </c>
      <c r="J277" s="25"/>
      <c r="K277" s="25"/>
    </row>
    <row r="278" spans="1:11" ht="15">
      <c r="A278" s="46">
        <f t="shared" si="42"/>
        <v>261</v>
      </c>
      <c r="B278" s="47">
        <f t="shared" si="43"/>
        <v>7915</v>
      </c>
      <c r="C278" s="48">
        <f t="shared" si="44"/>
        <v>-23.071167286325938</v>
      </c>
      <c r="D278" s="48">
        <f t="shared" si="36"/>
        <v>0.08378541155579698</v>
      </c>
      <c r="E278" s="49">
        <f t="shared" si="37"/>
        <v>0</v>
      </c>
      <c r="F278" s="48">
        <f t="shared" si="38"/>
        <v>0.08378541155579698</v>
      </c>
      <c r="G278" s="48">
        <f t="shared" si="39"/>
        <v>0.10301138429440193</v>
      </c>
      <c r="H278" s="48">
        <f t="shared" si="40"/>
        <v>-0.01922597273860495</v>
      </c>
      <c r="I278" s="48">
        <f t="shared" si="41"/>
        <v>-23.17417867062034</v>
      </c>
      <c r="J278" s="25"/>
      <c r="K278" s="25"/>
    </row>
    <row r="279" spans="1:11" ht="15">
      <c r="A279" s="46">
        <f t="shared" si="42"/>
        <v>262</v>
      </c>
      <c r="B279" s="47">
        <f t="shared" si="43"/>
        <v>7945</v>
      </c>
      <c r="C279" s="48">
        <f t="shared" si="44"/>
        <v>-23.17417867062034</v>
      </c>
      <c r="D279" s="48">
        <f t="shared" si="36"/>
        <v>0.08378541155579698</v>
      </c>
      <c r="E279" s="49">
        <f t="shared" si="37"/>
        <v>0</v>
      </c>
      <c r="F279" s="48">
        <f t="shared" si="38"/>
        <v>0.08378541155579698</v>
      </c>
      <c r="G279" s="48">
        <f t="shared" si="39"/>
        <v>0.10309722711464726</v>
      </c>
      <c r="H279" s="48">
        <f t="shared" si="40"/>
        <v>-0.019311815558850285</v>
      </c>
      <c r="I279" s="48">
        <f t="shared" si="41"/>
        <v>-23.277275897734988</v>
      </c>
      <c r="J279" s="25"/>
      <c r="K279" s="25"/>
    </row>
    <row r="280" spans="1:11" ht="15">
      <c r="A280" s="46">
        <f t="shared" si="42"/>
        <v>263</v>
      </c>
      <c r="B280" s="47">
        <f t="shared" si="43"/>
        <v>7976</v>
      </c>
      <c r="C280" s="48">
        <f t="shared" si="44"/>
        <v>-23.277275897734988</v>
      </c>
      <c r="D280" s="48">
        <f t="shared" si="36"/>
        <v>0.08378541155579698</v>
      </c>
      <c r="E280" s="49">
        <f t="shared" si="37"/>
        <v>0</v>
      </c>
      <c r="F280" s="48">
        <f t="shared" si="38"/>
        <v>0.08378541155579698</v>
      </c>
      <c r="G280" s="48">
        <f t="shared" si="39"/>
        <v>0.10318314147057614</v>
      </c>
      <c r="H280" s="48">
        <f t="shared" si="40"/>
        <v>-0.019397729914779158</v>
      </c>
      <c r="I280" s="48">
        <f t="shared" si="41"/>
        <v>-23.380459039205565</v>
      </c>
      <c r="J280" s="25"/>
      <c r="K280" s="25"/>
    </row>
    <row r="281" spans="1:11" ht="15">
      <c r="A281" s="46">
        <f t="shared" si="42"/>
        <v>264</v>
      </c>
      <c r="B281" s="47">
        <f t="shared" si="43"/>
        <v>8006</v>
      </c>
      <c r="C281" s="48">
        <f t="shared" si="44"/>
        <v>-23.380459039205565</v>
      </c>
      <c r="D281" s="48">
        <f t="shared" si="36"/>
        <v>0.08378541155579698</v>
      </c>
      <c r="E281" s="49">
        <f t="shared" si="37"/>
        <v>0</v>
      </c>
      <c r="F281" s="48">
        <f t="shared" si="38"/>
        <v>0.08378541155579698</v>
      </c>
      <c r="G281" s="48">
        <f t="shared" si="39"/>
        <v>0.10326912742180162</v>
      </c>
      <c r="H281" s="48">
        <f t="shared" si="40"/>
        <v>-0.019483715866004638</v>
      </c>
      <c r="I281" s="48">
        <f t="shared" si="41"/>
        <v>-23.483728166627365</v>
      </c>
      <c r="J281" s="25"/>
      <c r="K281" s="25"/>
    </row>
    <row r="282" spans="1:11" ht="15">
      <c r="A282" s="46">
        <f t="shared" si="42"/>
        <v>265</v>
      </c>
      <c r="B282" s="47">
        <f t="shared" si="43"/>
        <v>8037</v>
      </c>
      <c r="C282" s="48">
        <f t="shared" si="44"/>
        <v>-23.483728166627365</v>
      </c>
      <c r="D282" s="48">
        <f t="shared" si="36"/>
        <v>0.08378541155579698</v>
      </c>
      <c r="E282" s="49">
        <f t="shared" si="37"/>
        <v>0</v>
      </c>
      <c r="F282" s="48">
        <f t="shared" si="38"/>
        <v>0.08378541155579698</v>
      </c>
      <c r="G282" s="48">
        <f t="shared" si="39"/>
        <v>0.10335518502798645</v>
      </c>
      <c r="H282" s="48">
        <f t="shared" si="40"/>
        <v>-0.01956977347218947</v>
      </c>
      <c r="I282" s="48">
        <f t="shared" si="41"/>
        <v>-23.58708335165535</v>
      </c>
      <c r="J282" s="25"/>
      <c r="K282" s="25"/>
    </row>
    <row r="283" spans="1:11" ht="15">
      <c r="A283" s="46">
        <f t="shared" si="42"/>
        <v>266</v>
      </c>
      <c r="B283" s="47">
        <f t="shared" si="43"/>
        <v>8068</v>
      </c>
      <c r="C283" s="48">
        <f t="shared" si="44"/>
        <v>-23.58708335165535</v>
      </c>
      <c r="D283" s="48">
        <f t="shared" si="36"/>
        <v>0.08378541155579698</v>
      </c>
      <c r="E283" s="49">
        <f t="shared" si="37"/>
        <v>0</v>
      </c>
      <c r="F283" s="48">
        <f t="shared" si="38"/>
        <v>0.08378541155579698</v>
      </c>
      <c r="G283" s="48">
        <f t="shared" si="39"/>
        <v>0.10344131434884311</v>
      </c>
      <c r="H283" s="48">
        <f t="shared" si="40"/>
        <v>-0.019655902793046128</v>
      </c>
      <c r="I283" s="48">
        <f t="shared" si="41"/>
        <v>-23.690524666004194</v>
      </c>
      <c r="J283" s="25"/>
      <c r="K283" s="25"/>
    </row>
    <row r="284" spans="1:11" ht="15">
      <c r="A284" s="46">
        <f t="shared" si="42"/>
        <v>267</v>
      </c>
      <c r="B284" s="47">
        <f t="shared" si="43"/>
        <v>8096</v>
      </c>
      <c r="C284" s="48">
        <f t="shared" si="44"/>
        <v>-23.690524666004194</v>
      </c>
      <c r="D284" s="48">
        <f t="shared" si="36"/>
        <v>0.08378541155579698</v>
      </c>
      <c r="E284" s="49">
        <f t="shared" si="37"/>
        <v>0</v>
      </c>
      <c r="F284" s="48">
        <f t="shared" si="38"/>
        <v>0.08378541155579698</v>
      </c>
      <c r="G284" s="48">
        <f t="shared" si="39"/>
        <v>0.10352751544413381</v>
      </c>
      <c r="H284" s="48">
        <f t="shared" si="40"/>
        <v>-0.019742103888336828</v>
      </c>
      <c r="I284" s="48">
        <f t="shared" si="41"/>
        <v>-23.79405218144833</v>
      </c>
      <c r="J284" s="25"/>
      <c r="K284" s="25"/>
    </row>
    <row r="285" spans="1:11" ht="15">
      <c r="A285" s="46">
        <f t="shared" si="42"/>
        <v>268</v>
      </c>
      <c r="B285" s="47">
        <f t="shared" si="43"/>
        <v>8127</v>
      </c>
      <c r="C285" s="48">
        <f t="shared" si="44"/>
        <v>-23.79405218144833</v>
      </c>
      <c r="D285" s="48">
        <f t="shared" si="36"/>
        <v>0.08378541155579698</v>
      </c>
      <c r="E285" s="49">
        <f t="shared" si="37"/>
        <v>0</v>
      </c>
      <c r="F285" s="48">
        <f t="shared" si="38"/>
        <v>0.08378541155579698</v>
      </c>
      <c r="G285" s="48">
        <f t="shared" si="39"/>
        <v>0.10361378837367059</v>
      </c>
      <c r="H285" s="48">
        <f t="shared" si="40"/>
        <v>-0.019828376817873607</v>
      </c>
      <c r="I285" s="48">
        <f t="shared" si="41"/>
        <v>-23.897665969822</v>
      </c>
      <c r="J285" s="25"/>
      <c r="K285" s="25"/>
    </row>
    <row r="286" spans="1:11" ht="15">
      <c r="A286" s="46">
        <f t="shared" si="42"/>
        <v>269</v>
      </c>
      <c r="B286" s="47">
        <f t="shared" si="43"/>
        <v>8157</v>
      </c>
      <c r="C286" s="48">
        <f t="shared" si="44"/>
        <v>-23.897665969822</v>
      </c>
      <c r="D286" s="48">
        <f t="shared" si="36"/>
        <v>0.08378541155579698</v>
      </c>
      <c r="E286" s="49">
        <f t="shared" si="37"/>
        <v>0</v>
      </c>
      <c r="F286" s="48">
        <f t="shared" si="38"/>
        <v>0.08378541155579698</v>
      </c>
      <c r="G286" s="48">
        <f t="shared" si="39"/>
        <v>0.10370013319731532</v>
      </c>
      <c r="H286" s="48">
        <f t="shared" si="40"/>
        <v>-0.019914721641518335</v>
      </c>
      <c r="I286" s="48">
        <f t="shared" si="41"/>
        <v>-24.001366103019315</v>
      </c>
      <c r="J286" s="25"/>
      <c r="K286" s="25"/>
    </row>
    <row r="287" spans="1:11" ht="15">
      <c r="A287" s="46">
        <f t="shared" si="42"/>
        <v>270</v>
      </c>
      <c r="B287" s="47">
        <f t="shared" si="43"/>
        <v>8188</v>
      </c>
      <c r="C287" s="48">
        <f t="shared" si="44"/>
        <v>-24.001366103019315</v>
      </c>
      <c r="D287" s="48">
        <f t="shared" si="36"/>
        <v>0.08378541155579698</v>
      </c>
      <c r="E287" s="49">
        <f t="shared" si="37"/>
        <v>0</v>
      </c>
      <c r="F287" s="48">
        <f t="shared" si="38"/>
        <v>0.08378541155579698</v>
      </c>
      <c r="G287" s="48">
        <f t="shared" si="39"/>
        <v>0.10378654997497974</v>
      </c>
      <c r="H287" s="48">
        <f t="shared" si="40"/>
        <v>-0.020001138419182763</v>
      </c>
      <c r="I287" s="48">
        <f t="shared" si="41"/>
        <v>-24.105152652994295</v>
      </c>
      <c r="J287" s="25"/>
      <c r="K287" s="25"/>
    </row>
    <row r="288" spans="1:11" ht="15">
      <c r="A288" s="46">
        <f t="shared" si="42"/>
        <v>271</v>
      </c>
      <c r="B288" s="47">
        <f t="shared" si="43"/>
        <v>8218</v>
      </c>
      <c r="C288" s="48">
        <f t="shared" si="44"/>
        <v>-24.105152652994295</v>
      </c>
      <c r="D288" s="48">
        <f t="shared" si="36"/>
        <v>0.08378541155579698</v>
      </c>
      <c r="E288" s="49">
        <f t="shared" si="37"/>
        <v>0</v>
      </c>
      <c r="F288" s="48">
        <f t="shared" si="38"/>
        <v>0.08378541155579698</v>
      </c>
      <c r="G288" s="48">
        <f t="shared" si="39"/>
        <v>0.10387303876662557</v>
      </c>
      <c r="H288" s="48">
        <f t="shared" si="40"/>
        <v>-0.02008762721082858</v>
      </c>
      <c r="I288" s="48">
        <f t="shared" si="41"/>
        <v>-24.20902569176092</v>
      </c>
      <c r="J288" s="25"/>
      <c r="K288" s="25"/>
    </row>
    <row r="289" spans="1:11" ht="15">
      <c r="A289" s="46">
        <f t="shared" si="42"/>
        <v>272</v>
      </c>
      <c r="B289" s="47">
        <f t="shared" si="43"/>
        <v>8249</v>
      </c>
      <c r="C289" s="48">
        <f t="shared" si="44"/>
        <v>-24.20902569176092</v>
      </c>
      <c r="D289" s="48">
        <f t="shared" si="36"/>
        <v>0.08378541155579698</v>
      </c>
      <c r="E289" s="49">
        <f t="shared" si="37"/>
        <v>0</v>
      </c>
      <c r="F289" s="48">
        <f t="shared" si="38"/>
        <v>0.08378541155579698</v>
      </c>
      <c r="G289" s="48">
        <f t="shared" si="39"/>
        <v>0.10395959963226442</v>
      </c>
      <c r="H289" s="48">
        <f t="shared" si="40"/>
        <v>-0.020174188076467436</v>
      </c>
      <c r="I289" s="48">
        <f t="shared" si="41"/>
        <v>-24.312985291393186</v>
      </c>
      <c r="J289" s="25"/>
      <c r="K289" s="25"/>
    </row>
    <row r="290" spans="1:11" ht="15">
      <c r="A290" s="46">
        <f t="shared" si="42"/>
        <v>273</v>
      </c>
      <c r="B290" s="47">
        <f t="shared" si="43"/>
        <v>8280</v>
      </c>
      <c r="C290" s="48">
        <f t="shared" si="44"/>
        <v>-24.312985291393186</v>
      </c>
      <c r="D290" s="48">
        <f t="shared" si="36"/>
        <v>0.08378541155579698</v>
      </c>
      <c r="E290" s="49">
        <f t="shared" si="37"/>
        <v>0</v>
      </c>
      <c r="F290" s="48">
        <f t="shared" si="38"/>
        <v>0.08378541155579698</v>
      </c>
      <c r="G290" s="48">
        <f t="shared" si="39"/>
        <v>0.10404623263195797</v>
      </c>
      <c r="H290" s="48">
        <f t="shared" si="40"/>
        <v>-0.02026082107616099</v>
      </c>
      <c r="I290" s="48">
        <f t="shared" si="41"/>
        <v>-24.417031524025145</v>
      </c>
      <c r="J290" s="25"/>
      <c r="K290" s="25"/>
    </row>
    <row r="291" spans="1:11" ht="15">
      <c r="A291" s="46">
        <f t="shared" si="42"/>
        <v>274</v>
      </c>
      <c r="B291" s="47">
        <f t="shared" si="43"/>
        <v>8310</v>
      </c>
      <c r="C291" s="48">
        <f t="shared" si="44"/>
        <v>-24.417031524025145</v>
      </c>
      <c r="D291" s="48">
        <f t="shared" si="36"/>
        <v>0.08378541155579698</v>
      </c>
      <c r="E291" s="49">
        <f t="shared" si="37"/>
        <v>0</v>
      </c>
      <c r="F291" s="48">
        <f t="shared" si="38"/>
        <v>0.08378541155579698</v>
      </c>
      <c r="G291" s="48">
        <f t="shared" si="39"/>
        <v>0.10413293782581794</v>
      </c>
      <c r="H291" s="48">
        <f t="shared" si="40"/>
        <v>-0.020347526270020955</v>
      </c>
      <c r="I291" s="48">
        <f t="shared" si="41"/>
        <v>-24.52116446185096</v>
      </c>
      <c r="J291" s="25"/>
      <c r="K291" s="25"/>
    </row>
    <row r="292" spans="1:11" ht="15">
      <c r="A292" s="46">
        <f t="shared" si="42"/>
        <v>275</v>
      </c>
      <c r="B292" s="47">
        <f t="shared" si="43"/>
        <v>8341</v>
      </c>
      <c r="C292" s="48">
        <f t="shared" si="44"/>
        <v>-24.52116446185096</v>
      </c>
      <c r="D292" s="48">
        <f t="shared" si="36"/>
        <v>0.08378541155579698</v>
      </c>
      <c r="E292" s="49">
        <f t="shared" si="37"/>
        <v>0</v>
      </c>
      <c r="F292" s="48">
        <f t="shared" si="38"/>
        <v>0.08378541155579698</v>
      </c>
      <c r="G292" s="48">
        <f t="shared" si="39"/>
        <v>0.10421971527400611</v>
      </c>
      <c r="H292" s="48">
        <f t="shared" si="40"/>
        <v>-0.020434303718209135</v>
      </c>
      <c r="I292" s="48">
        <f t="shared" si="41"/>
        <v>-24.625384177124968</v>
      </c>
      <c r="J292" s="25"/>
      <c r="K292" s="25"/>
    </row>
    <row r="293" spans="1:11" ht="15">
      <c r="A293" s="46">
        <f t="shared" si="42"/>
        <v>276</v>
      </c>
      <c r="B293" s="47">
        <f t="shared" si="43"/>
        <v>8371</v>
      </c>
      <c r="C293" s="48">
        <f t="shared" si="44"/>
        <v>-24.625384177124968</v>
      </c>
      <c r="D293" s="48">
        <f t="shared" si="36"/>
        <v>0.08378541155579698</v>
      </c>
      <c r="E293" s="49">
        <f t="shared" si="37"/>
        <v>0</v>
      </c>
      <c r="F293" s="48">
        <f t="shared" si="38"/>
        <v>0.08378541155579698</v>
      </c>
      <c r="G293" s="48">
        <f t="shared" si="39"/>
        <v>0.10430656503673445</v>
      </c>
      <c r="H293" s="48">
        <f t="shared" si="40"/>
        <v>-0.020521153480937474</v>
      </c>
      <c r="I293" s="48">
        <f t="shared" si="41"/>
        <v>-24.7296907421617</v>
      </c>
      <c r="J293" s="25"/>
      <c r="K293" s="25"/>
    </row>
    <row r="294" spans="1:11" ht="15">
      <c r="A294" s="46">
        <f t="shared" si="42"/>
        <v>277</v>
      </c>
      <c r="B294" s="47">
        <f t="shared" si="43"/>
        <v>8402</v>
      </c>
      <c r="C294" s="48">
        <f t="shared" si="44"/>
        <v>-24.7296907421617</v>
      </c>
      <c r="D294" s="48">
        <f t="shared" si="36"/>
        <v>0.08378541155579698</v>
      </c>
      <c r="E294" s="49">
        <f t="shared" si="37"/>
        <v>0</v>
      </c>
      <c r="F294" s="48">
        <f t="shared" si="38"/>
        <v>0.08378541155579698</v>
      </c>
      <c r="G294" s="48">
        <f t="shared" si="39"/>
        <v>0.10439348717426507</v>
      </c>
      <c r="H294" s="48">
        <f t="shared" si="40"/>
        <v>-0.020608075618468082</v>
      </c>
      <c r="I294" s="48">
        <f t="shared" si="41"/>
        <v>-24.834084229335964</v>
      </c>
      <c r="J294" s="25"/>
      <c r="K294" s="25"/>
    </row>
    <row r="295" spans="1:11" ht="15">
      <c r="A295" s="46">
        <f t="shared" si="42"/>
        <v>278</v>
      </c>
      <c r="B295" s="47">
        <f t="shared" si="43"/>
        <v>8433</v>
      </c>
      <c r="C295" s="48">
        <f t="shared" si="44"/>
        <v>-24.834084229335964</v>
      </c>
      <c r="D295" s="48">
        <f t="shared" si="36"/>
        <v>0.08378541155579698</v>
      </c>
      <c r="E295" s="49">
        <f t="shared" si="37"/>
        <v>0</v>
      </c>
      <c r="F295" s="48">
        <f t="shared" si="38"/>
        <v>0.08378541155579698</v>
      </c>
      <c r="G295" s="48">
        <f t="shared" si="39"/>
        <v>0.10448048174691028</v>
      </c>
      <c r="H295" s="48">
        <f t="shared" si="40"/>
        <v>-0.020695070191113305</v>
      </c>
      <c r="I295" s="48">
        <f t="shared" si="41"/>
        <v>-24.938564711082876</v>
      </c>
      <c r="J295" s="25"/>
      <c r="K295" s="25"/>
    </row>
    <row r="296" spans="1:11" ht="15">
      <c r="A296" s="46">
        <f t="shared" si="42"/>
        <v>279</v>
      </c>
      <c r="B296" s="47">
        <f t="shared" si="43"/>
        <v>8461</v>
      </c>
      <c r="C296" s="48">
        <f t="shared" si="44"/>
        <v>-24.938564711082876</v>
      </c>
      <c r="D296" s="48">
        <f t="shared" si="36"/>
        <v>0.08378541155579698</v>
      </c>
      <c r="E296" s="49">
        <f t="shared" si="37"/>
        <v>0</v>
      </c>
      <c r="F296" s="48">
        <f t="shared" si="38"/>
        <v>0.08378541155579698</v>
      </c>
      <c r="G296" s="48">
        <f t="shared" si="39"/>
        <v>0.10456754881503272</v>
      </c>
      <c r="H296" s="48">
        <f t="shared" si="40"/>
        <v>-0.02078213725923573</v>
      </c>
      <c r="I296" s="48">
        <f t="shared" si="41"/>
        <v>-25.04313225989791</v>
      </c>
      <c r="J296" s="25"/>
      <c r="K296" s="25"/>
    </row>
    <row r="297" spans="1:11" ht="15">
      <c r="A297" s="46">
        <f t="shared" si="42"/>
        <v>280</v>
      </c>
      <c r="B297" s="47">
        <f t="shared" si="43"/>
        <v>8492</v>
      </c>
      <c r="C297" s="48">
        <f t="shared" si="44"/>
        <v>-25.04313225989791</v>
      </c>
      <c r="D297" s="48">
        <f t="shared" si="36"/>
        <v>0.08378541155579698</v>
      </c>
      <c r="E297" s="49">
        <f t="shared" si="37"/>
        <v>0</v>
      </c>
      <c r="F297" s="48">
        <f t="shared" si="38"/>
        <v>0.08378541155579698</v>
      </c>
      <c r="G297" s="48">
        <f t="shared" si="39"/>
        <v>0.10465468843904524</v>
      </c>
      <c r="H297" s="48">
        <f t="shared" si="40"/>
        <v>-0.02086927688324826</v>
      </c>
      <c r="I297" s="48">
        <f t="shared" si="41"/>
        <v>-25.147786948336954</v>
      </c>
      <c r="J297" s="25"/>
      <c r="K297" s="25"/>
    </row>
    <row r="298" spans="1:11" ht="15">
      <c r="A298" s="46">
        <f t="shared" si="42"/>
        <v>281</v>
      </c>
      <c r="B298" s="47">
        <f t="shared" si="43"/>
        <v>8522</v>
      </c>
      <c r="C298" s="48">
        <f t="shared" si="44"/>
        <v>-25.147786948336954</v>
      </c>
      <c r="D298" s="48">
        <f t="shared" si="36"/>
        <v>0.08378541155579698</v>
      </c>
      <c r="E298" s="49">
        <f t="shared" si="37"/>
        <v>0</v>
      </c>
      <c r="F298" s="48">
        <f t="shared" si="38"/>
        <v>0.08378541155579698</v>
      </c>
      <c r="G298" s="48">
        <f t="shared" si="39"/>
        <v>0.10474190067941111</v>
      </c>
      <c r="H298" s="48">
        <f t="shared" si="40"/>
        <v>-0.020956489123614128</v>
      </c>
      <c r="I298" s="48">
        <f t="shared" si="41"/>
        <v>-25.252528849016365</v>
      </c>
      <c r="J298" s="25"/>
      <c r="K298" s="25"/>
    </row>
    <row r="299" spans="1:11" ht="15">
      <c r="A299" s="46">
        <f t="shared" si="42"/>
        <v>282</v>
      </c>
      <c r="B299" s="47">
        <f t="shared" si="43"/>
        <v>8553</v>
      </c>
      <c r="C299" s="48">
        <f t="shared" si="44"/>
        <v>-25.252528849016365</v>
      </c>
      <c r="D299" s="48">
        <f t="shared" si="36"/>
        <v>0.08378541155579698</v>
      </c>
      <c r="E299" s="49">
        <f t="shared" si="37"/>
        <v>0</v>
      </c>
      <c r="F299" s="48">
        <f t="shared" si="38"/>
        <v>0.08378541155579698</v>
      </c>
      <c r="G299" s="48">
        <f t="shared" si="39"/>
        <v>0.10482918559664395</v>
      </c>
      <c r="H299" s="48">
        <f t="shared" si="40"/>
        <v>-0.02104377404084697</v>
      </c>
      <c r="I299" s="48">
        <f t="shared" si="41"/>
        <v>-25.357358034613007</v>
      </c>
      <c r="J299" s="25"/>
      <c r="K299" s="25"/>
    </row>
    <row r="300" spans="1:11" ht="15">
      <c r="A300" s="46">
        <f t="shared" si="42"/>
        <v>283</v>
      </c>
      <c r="B300" s="47">
        <f t="shared" si="43"/>
        <v>8583</v>
      </c>
      <c r="C300" s="48">
        <f t="shared" si="44"/>
        <v>-25.357358034613007</v>
      </c>
      <c r="D300" s="48">
        <f t="shared" si="36"/>
        <v>0.08378541155579698</v>
      </c>
      <c r="E300" s="49">
        <f t="shared" si="37"/>
        <v>0</v>
      </c>
      <c r="F300" s="48">
        <f t="shared" si="38"/>
        <v>0.08378541155579698</v>
      </c>
      <c r="G300" s="48">
        <f t="shared" si="39"/>
        <v>0.10491654325130782</v>
      </c>
      <c r="H300" s="48">
        <f t="shared" si="40"/>
        <v>-0.02113113169551084</v>
      </c>
      <c r="I300" s="48">
        <f t="shared" si="41"/>
        <v>-25.462274577864314</v>
      </c>
      <c r="J300" s="25"/>
      <c r="K300" s="25"/>
    </row>
    <row r="301" spans="1:11" ht="15">
      <c r="A301" s="46">
        <f t="shared" si="42"/>
        <v>284</v>
      </c>
      <c r="B301" s="47">
        <f t="shared" si="43"/>
        <v>8614</v>
      </c>
      <c r="C301" s="48">
        <f t="shared" si="44"/>
        <v>-25.462274577864314</v>
      </c>
      <c r="D301" s="48">
        <f t="shared" si="36"/>
        <v>0.08378541155579698</v>
      </c>
      <c r="E301" s="49">
        <f t="shared" si="37"/>
        <v>0</v>
      </c>
      <c r="F301" s="48">
        <f t="shared" si="38"/>
        <v>0.08378541155579698</v>
      </c>
      <c r="G301" s="48">
        <f t="shared" si="39"/>
        <v>0.10500397370401725</v>
      </c>
      <c r="H301" s="48">
        <f t="shared" si="40"/>
        <v>-0.021218562148220262</v>
      </c>
      <c r="I301" s="48">
        <f t="shared" si="41"/>
        <v>-25.567278551568332</v>
      </c>
      <c r="J301" s="25"/>
      <c r="K301" s="25"/>
    </row>
    <row r="302" spans="1:11" ht="15">
      <c r="A302" s="46">
        <f t="shared" si="42"/>
        <v>285</v>
      </c>
      <c r="B302" s="47">
        <f t="shared" si="43"/>
        <v>8645</v>
      </c>
      <c r="C302" s="48">
        <f t="shared" si="44"/>
        <v>-25.567278551568332</v>
      </c>
      <c r="D302" s="48">
        <f t="shared" si="36"/>
        <v>0.08378541155579698</v>
      </c>
      <c r="E302" s="49">
        <f t="shared" si="37"/>
        <v>0</v>
      </c>
      <c r="F302" s="48">
        <f t="shared" si="38"/>
        <v>0.08378541155579698</v>
      </c>
      <c r="G302" s="48">
        <f t="shared" si="39"/>
        <v>0.10509147701543727</v>
      </c>
      <c r="H302" s="48">
        <f t="shared" si="40"/>
        <v>-0.02130606545964028</v>
      </c>
      <c r="I302" s="48">
        <f t="shared" si="41"/>
        <v>-25.67237002858377</v>
      </c>
      <c r="J302" s="25"/>
      <c r="K302" s="25"/>
    </row>
    <row r="303" spans="1:11" ht="15">
      <c r="A303" s="46">
        <f t="shared" si="42"/>
        <v>286</v>
      </c>
      <c r="B303" s="47">
        <f t="shared" si="43"/>
        <v>8675</v>
      </c>
      <c r="C303" s="48">
        <f t="shared" si="44"/>
        <v>-25.67237002858377</v>
      </c>
      <c r="D303" s="48">
        <f t="shared" si="36"/>
        <v>0.08378541155579698</v>
      </c>
      <c r="E303" s="49">
        <f t="shared" si="37"/>
        <v>0</v>
      </c>
      <c r="F303" s="48">
        <f t="shared" si="38"/>
        <v>0.08378541155579698</v>
      </c>
      <c r="G303" s="48">
        <f t="shared" si="39"/>
        <v>0.10517905324628346</v>
      </c>
      <c r="H303" s="48">
        <f t="shared" si="40"/>
        <v>-0.021393641690486475</v>
      </c>
      <c r="I303" s="48">
        <f t="shared" si="41"/>
        <v>-25.777549081830053</v>
      </c>
      <c r="J303" s="25"/>
      <c r="K303" s="25"/>
    </row>
    <row r="304" spans="1:11" ht="15">
      <c r="A304" s="46">
        <f t="shared" si="42"/>
        <v>287</v>
      </c>
      <c r="B304" s="47">
        <f t="shared" si="43"/>
        <v>8706</v>
      </c>
      <c r="C304" s="48">
        <f t="shared" si="44"/>
        <v>-25.777549081830053</v>
      </c>
      <c r="D304" s="48">
        <f t="shared" si="36"/>
        <v>0.08378541155579698</v>
      </c>
      <c r="E304" s="49">
        <f t="shared" si="37"/>
        <v>0</v>
      </c>
      <c r="F304" s="48">
        <f t="shared" si="38"/>
        <v>0.08378541155579698</v>
      </c>
      <c r="G304" s="48">
        <f t="shared" si="39"/>
        <v>0.10526670245732203</v>
      </c>
      <c r="H304" s="48">
        <f t="shared" si="40"/>
        <v>-0.021481290901525046</v>
      </c>
      <c r="I304" s="48">
        <f t="shared" si="41"/>
        <v>-25.882815784287374</v>
      </c>
      <c r="J304" s="25"/>
      <c r="K304" s="25"/>
    </row>
    <row r="305" spans="1:11" ht="15">
      <c r="A305" s="46">
        <f t="shared" si="42"/>
        <v>288</v>
      </c>
      <c r="B305" s="47">
        <f t="shared" si="43"/>
        <v>8736</v>
      </c>
      <c r="C305" s="48">
        <f t="shared" si="44"/>
        <v>-25.882815784287374</v>
      </c>
      <c r="D305" s="48">
        <f t="shared" si="36"/>
        <v>0.08378541155579698</v>
      </c>
      <c r="E305" s="49">
        <f t="shared" si="37"/>
        <v>0</v>
      </c>
      <c r="F305" s="48">
        <f t="shared" si="38"/>
        <v>0.08378541155579698</v>
      </c>
      <c r="G305" s="48">
        <f t="shared" si="39"/>
        <v>0.10535442470936979</v>
      </c>
      <c r="H305" s="48">
        <f t="shared" si="40"/>
        <v>-0.02156901315357281</v>
      </c>
      <c r="I305" s="48">
        <f t="shared" si="41"/>
        <v>-25.988170208996742</v>
      </c>
      <c r="J305" s="25"/>
      <c r="K305" s="25"/>
    </row>
    <row r="306" spans="1:11" ht="15">
      <c r="A306" s="46">
        <f t="shared" si="42"/>
        <v>289</v>
      </c>
      <c r="B306" s="47">
        <f t="shared" si="43"/>
        <v>8767</v>
      </c>
      <c r="C306" s="48">
        <f t="shared" si="44"/>
        <v>-25.988170208996742</v>
      </c>
      <c r="D306" s="48">
        <f t="shared" si="36"/>
        <v>0.08378541155579698</v>
      </c>
      <c r="E306" s="49">
        <f t="shared" si="37"/>
        <v>0</v>
      </c>
      <c r="F306" s="48">
        <f t="shared" si="38"/>
        <v>0.08378541155579698</v>
      </c>
      <c r="G306" s="48">
        <f t="shared" si="39"/>
        <v>0.10544222006329426</v>
      </c>
      <c r="H306" s="48">
        <f t="shared" si="40"/>
        <v>-0.021656808507497283</v>
      </c>
      <c r="I306" s="48">
        <f t="shared" si="41"/>
        <v>-26.093612429060038</v>
      </c>
      <c r="J306" s="25"/>
      <c r="K306" s="25"/>
    </row>
    <row r="307" spans="1:11" ht="15">
      <c r="A307" s="46">
        <f t="shared" si="42"/>
        <v>290</v>
      </c>
      <c r="B307" s="47">
        <f t="shared" si="43"/>
        <v>8798</v>
      </c>
      <c r="C307" s="48">
        <f t="shared" si="44"/>
        <v>-26.093612429060038</v>
      </c>
      <c r="D307" s="48">
        <f t="shared" si="36"/>
        <v>0.08378541155579698</v>
      </c>
      <c r="E307" s="49">
        <f t="shared" si="37"/>
        <v>0</v>
      </c>
      <c r="F307" s="48">
        <f t="shared" si="38"/>
        <v>0.08378541155579698</v>
      </c>
      <c r="G307" s="48">
        <f t="shared" si="39"/>
        <v>0.10553008858001368</v>
      </c>
      <c r="H307" s="48">
        <f t="shared" si="40"/>
        <v>-0.0217446770242167</v>
      </c>
      <c r="I307" s="48">
        <f t="shared" si="41"/>
        <v>-26.199142517640052</v>
      </c>
      <c r="J307" s="25"/>
      <c r="K307" s="25"/>
    </row>
    <row r="308" spans="1:11" ht="15">
      <c r="A308" s="46">
        <f t="shared" si="42"/>
        <v>291</v>
      </c>
      <c r="B308" s="47">
        <f t="shared" si="43"/>
        <v>8827</v>
      </c>
      <c r="C308" s="48">
        <f t="shared" si="44"/>
        <v>-26.199142517640052</v>
      </c>
      <c r="D308" s="48">
        <f t="shared" si="36"/>
        <v>0.08378541155579698</v>
      </c>
      <c r="E308" s="49">
        <f t="shared" si="37"/>
        <v>0</v>
      </c>
      <c r="F308" s="48">
        <f t="shared" si="38"/>
        <v>0.08378541155579698</v>
      </c>
      <c r="G308" s="48">
        <f t="shared" si="39"/>
        <v>0.10561803032049702</v>
      </c>
      <c r="H308" s="48">
        <f t="shared" si="40"/>
        <v>-0.02183261876470004</v>
      </c>
      <c r="I308" s="48">
        <f t="shared" si="41"/>
        <v>-26.304760547960548</v>
      </c>
      <c r="J308" s="25"/>
      <c r="K308" s="25"/>
    </row>
    <row r="309" spans="1:11" ht="15">
      <c r="A309" s="46">
        <f t="shared" si="42"/>
        <v>292</v>
      </c>
      <c r="B309" s="47">
        <f t="shared" si="43"/>
        <v>8858</v>
      </c>
      <c r="C309" s="48">
        <f t="shared" si="44"/>
        <v>-26.304760547960548</v>
      </c>
      <c r="D309" s="48">
        <f t="shared" si="36"/>
        <v>0.08378541155579698</v>
      </c>
      <c r="E309" s="49">
        <f t="shared" si="37"/>
        <v>0</v>
      </c>
      <c r="F309" s="48">
        <f t="shared" si="38"/>
        <v>0.08378541155579698</v>
      </c>
      <c r="G309" s="48">
        <f t="shared" si="39"/>
        <v>0.10570604534576411</v>
      </c>
      <c r="H309" s="48">
        <f t="shared" si="40"/>
        <v>-0.021920633789967125</v>
      </c>
      <c r="I309" s="48">
        <f t="shared" si="41"/>
        <v>-26.41046659330631</v>
      </c>
      <c r="J309" s="25"/>
      <c r="K309" s="25"/>
    </row>
    <row r="310" spans="1:11" ht="15">
      <c r="A310" s="46">
        <f t="shared" si="42"/>
        <v>293</v>
      </c>
      <c r="B310" s="47">
        <f t="shared" si="43"/>
        <v>8888</v>
      </c>
      <c r="C310" s="48">
        <f t="shared" si="44"/>
        <v>-26.41046659330631</v>
      </c>
      <c r="D310" s="48">
        <f t="shared" si="36"/>
        <v>0.08378541155579698</v>
      </c>
      <c r="E310" s="49">
        <f t="shared" si="37"/>
        <v>0</v>
      </c>
      <c r="F310" s="48">
        <f t="shared" si="38"/>
        <v>0.08378541155579698</v>
      </c>
      <c r="G310" s="48">
        <f t="shared" si="39"/>
        <v>0.10579413371688558</v>
      </c>
      <c r="H310" s="48">
        <f t="shared" si="40"/>
        <v>-0.022008722161088592</v>
      </c>
      <c r="I310" s="48">
        <f t="shared" si="41"/>
        <v>-26.516260727023194</v>
      </c>
      <c r="J310" s="25"/>
      <c r="K310" s="25"/>
    </row>
    <row r="311" spans="1:11" ht="15">
      <c r="A311" s="46">
        <f t="shared" si="42"/>
        <v>294</v>
      </c>
      <c r="B311" s="47">
        <f t="shared" si="43"/>
        <v>8919</v>
      </c>
      <c r="C311" s="48">
        <f t="shared" si="44"/>
        <v>-26.516260727023194</v>
      </c>
      <c r="D311" s="48">
        <f t="shared" si="36"/>
        <v>0.08378541155579698</v>
      </c>
      <c r="E311" s="49">
        <f t="shared" si="37"/>
        <v>0</v>
      </c>
      <c r="F311" s="48">
        <f t="shared" si="38"/>
        <v>0.08378541155579698</v>
      </c>
      <c r="G311" s="48">
        <f t="shared" si="39"/>
        <v>0.10588229549498297</v>
      </c>
      <c r="H311" s="48">
        <f t="shared" si="40"/>
        <v>-0.022096883939185994</v>
      </c>
      <c r="I311" s="48">
        <f t="shared" si="41"/>
        <v>-26.622143022518177</v>
      </c>
      <c r="J311" s="25"/>
      <c r="K311" s="25"/>
    </row>
    <row r="312" spans="1:11" ht="15">
      <c r="A312" s="46">
        <f t="shared" si="42"/>
        <v>295</v>
      </c>
      <c r="B312" s="47">
        <f t="shared" si="43"/>
        <v>8949</v>
      </c>
      <c r="C312" s="48">
        <f t="shared" si="44"/>
        <v>-26.622143022518177</v>
      </c>
      <c r="D312" s="48">
        <f t="shared" si="36"/>
        <v>0.08378541155579698</v>
      </c>
      <c r="E312" s="49">
        <f t="shared" si="37"/>
        <v>0</v>
      </c>
      <c r="F312" s="48">
        <f t="shared" si="38"/>
        <v>0.08378541155579698</v>
      </c>
      <c r="G312" s="48">
        <f t="shared" si="39"/>
        <v>0.1059705307412288</v>
      </c>
      <c r="H312" s="48">
        <f t="shared" si="40"/>
        <v>-0.022185119185431815</v>
      </c>
      <c r="I312" s="48">
        <f t="shared" si="41"/>
        <v>-26.728113553259405</v>
      </c>
      <c r="J312" s="25"/>
      <c r="K312" s="25"/>
    </row>
    <row r="313" spans="1:11" ht="15">
      <c r="A313" s="46">
        <f t="shared" si="42"/>
        <v>296</v>
      </c>
      <c r="B313" s="47">
        <f t="shared" si="43"/>
        <v>8980</v>
      </c>
      <c r="C313" s="48">
        <f t="shared" si="44"/>
        <v>-26.728113553259405</v>
      </c>
      <c r="D313" s="48">
        <f t="shared" si="36"/>
        <v>0.08378541155579698</v>
      </c>
      <c r="E313" s="49">
        <f t="shared" si="37"/>
        <v>0</v>
      </c>
      <c r="F313" s="48">
        <f t="shared" si="38"/>
        <v>0.08378541155579698</v>
      </c>
      <c r="G313" s="48">
        <f t="shared" si="39"/>
        <v>0.10605883951684648</v>
      </c>
      <c r="H313" s="48">
        <f t="shared" si="40"/>
        <v>-0.022273427961049502</v>
      </c>
      <c r="I313" s="48">
        <f t="shared" si="41"/>
        <v>-26.834172392776253</v>
      </c>
      <c r="J313" s="25"/>
      <c r="K313" s="25"/>
    </row>
    <row r="314" spans="1:11" ht="15">
      <c r="A314" s="46">
        <f t="shared" si="42"/>
        <v>297</v>
      </c>
      <c r="B314" s="47">
        <f t="shared" si="43"/>
        <v>9011</v>
      </c>
      <c r="C314" s="48">
        <f t="shared" si="44"/>
        <v>-26.834172392776253</v>
      </c>
      <c r="D314" s="48">
        <f t="shared" si="36"/>
        <v>0.08378541155579698</v>
      </c>
      <c r="E314" s="49">
        <f t="shared" si="37"/>
        <v>0</v>
      </c>
      <c r="F314" s="48">
        <f t="shared" si="38"/>
        <v>0.08378541155579698</v>
      </c>
      <c r="G314" s="48">
        <f t="shared" si="39"/>
        <v>0.10614722188311053</v>
      </c>
      <c r="H314" s="48">
        <f t="shared" si="40"/>
        <v>-0.022361810327313544</v>
      </c>
      <c r="I314" s="48">
        <f t="shared" si="41"/>
        <v>-26.940319614659362</v>
      </c>
      <c r="J314" s="25"/>
      <c r="K314" s="25"/>
    </row>
    <row r="315" spans="1:11" ht="15">
      <c r="A315" s="46">
        <f t="shared" si="42"/>
        <v>298</v>
      </c>
      <c r="B315" s="47">
        <f t="shared" si="43"/>
        <v>9041</v>
      </c>
      <c r="C315" s="48">
        <f t="shared" si="44"/>
        <v>-26.940319614659362</v>
      </c>
      <c r="D315" s="48">
        <f t="shared" si="36"/>
        <v>0.08378541155579698</v>
      </c>
      <c r="E315" s="49">
        <f t="shared" si="37"/>
        <v>0</v>
      </c>
      <c r="F315" s="48">
        <f t="shared" si="38"/>
        <v>0.08378541155579698</v>
      </c>
      <c r="G315" s="48">
        <f t="shared" si="39"/>
        <v>0.10623567790134646</v>
      </c>
      <c r="H315" s="48">
        <f t="shared" si="40"/>
        <v>-0.02245026634554947</v>
      </c>
      <c r="I315" s="48">
        <f t="shared" si="41"/>
        <v>-27.046555292560708</v>
      </c>
      <c r="J315" s="25"/>
      <c r="K315" s="25"/>
    </row>
    <row r="316" spans="1:11" ht="15">
      <c r="A316" s="46">
        <f t="shared" si="42"/>
        <v>299</v>
      </c>
      <c r="B316" s="47">
        <f t="shared" si="43"/>
        <v>9072</v>
      </c>
      <c r="C316" s="48">
        <f t="shared" si="44"/>
        <v>-27.046555292560708</v>
      </c>
      <c r="D316" s="48">
        <f t="shared" si="36"/>
        <v>0.08378541155579698</v>
      </c>
      <c r="E316" s="49">
        <f t="shared" si="37"/>
        <v>0</v>
      </c>
      <c r="F316" s="48">
        <f t="shared" si="38"/>
        <v>0.08378541155579698</v>
      </c>
      <c r="G316" s="48">
        <f t="shared" si="39"/>
        <v>0.1063242076329309</v>
      </c>
      <c r="H316" s="48">
        <f t="shared" si="40"/>
        <v>-0.022538796077133924</v>
      </c>
      <c r="I316" s="48">
        <f t="shared" si="41"/>
        <v>-27.152879500193638</v>
      </c>
      <c r="J316" s="25"/>
      <c r="K316" s="25"/>
    </row>
    <row r="317" spans="1:11" ht="15">
      <c r="A317" s="46">
        <f t="shared" si="42"/>
        <v>300</v>
      </c>
      <c r="B317" s="47">
        <f t="shared" si="43"/>
        <v>9102</v>
      </c>
      <c r="C317" s="48">
        <f t="shared" si="44"/>
        <v>-27.152879500193638</v>
      </c>
      <c r="D317" s="48">
        <f t="shared" si="36"/>
        <v>0.08378541155579698</v>
      </c>
      <c r="E317" s="49">
        <f t="shared" si="37"/>
        <v>0</v>
      </c>
      <c r="F317" s="48">
        <f t="shared" si="38"/>
        <v>0.08378541155579698</v>
      </c>
      <c r="G317" s="48">
        <f t="shared" si="39"/>
        <v>0.10641281113929169</v>
      </c>
      <c r="H317" s="48">
        <f t="shared" si="40"/>
        <v>-0.0226273995834947</v>
      </c>
      <c r="I317" s="48">
        <f t="shared" si="41"/>
        <v>-27.25929231133293</v>
      </c>
      <c r="J317" s="25"/>
      <c r="K317" s="25"/>
    </row>
    <row r="318" spans="1:11" ht="15">
      <c r="A318" s="46">
        <f t="shared" si="42"/>
        <v>301</v>
      </c>
      <c r="B318" s="47">
        <f t="shared" si="43"/>
        <v>9133</v>
      </c>
      <c r="C318" s="48">
        <f t="shared" si="44"/>
        <v>-27.25929231133293</v>
      </c>
      <c r="D318" s="48">
        <f t="shared" si="36"/>
        <v>0.08378541155579698</v>
      </c>
      <c r="E318" s="49">
        <f t="shared" si="37"/>
        <v>0</v>
      </c>
      <c r="F318" s="48">
        <f t="shared" si="38"/>
        <v>0.08378541155579698</v>
      </c>
      <c r="G318" s="48">
        <f t="shared" si="39"/>
        <v>0.10650148848190776</v>
      </c>
      <c r="H318" s="48">
        <f t="shared" si="40"/>
        <v>-0.022716076926110777</v>
      </c>
      <c r="I318" s="48">
        <f t="shared" si="41"/>
        <v>-27.36579379981484</v>
      </c>
      <c r="J318" s="25"/>
      <c r="K318" s="25"/>
    </row>
    <row r="319" spans="1:11" ht="15">
      <c r="A319" s="46">
        <f t="shared" si="42"/>
        <v>302</v>
      </c>
      <c r="B319" s="47">
        <f t="shared" si="43"/>
        <v>9164</v>
      </c>
      <c r="C319" s="48">
        <f t="shared" si="44"/>
        <v>-27.36579379981484</v>
      </c>
      <c r="D319" s="48">
        <f t="shared" si="36"/>
        <v>0.08378541155579698</v>
      </c>
      <c r="E319" s="49">
        <f t="shared" si="37"/>
        <v>0</v>
      </c>
      <c r="F319" s="48">
        <f t="shared" si="38"/>
        <v>0.08378541155579698</v>
      </c>
      <c r="G319" s="48">
        <f t="shared" si="39"/>
        <v>0.10659023972230935</v>
      </c>
      <c r="H319" s="48">
        <f t="shared" si="40"/>
        <v>-0.02280482816651237</v>
      </c>
      <c r="I319" s="48">
        <f t="shared" si="41"/>
        <v>-27.472384039537147</v>
      </c>
      <c r="J319" s="25"/>
      <c r="K319" s="25"/>
    </row>
    <row r="320" spans="1:11" ht="15">
      <c r="A320" s="46">
        <f t="shared" si="42"/>
        <v>303</v>
      </c>
      <c r="B320" s="47">
        <f t="shared" si="43"/>
        <v>9192</v>
      </c>
      <c r="C320" s="48">
        <f t="shared" si="44"/>
        <v>-27.472384039537147</v>
      </c>
      <c r="D320" s="48">
        <f t="shared" si="36"/>
        <v>0.08378541155579698</v>
      </c>
      <c r="E320" s="49">
        <f t="shared" si="37"/>
        <v>0</v>
      </c>
      <c r="F320" s="48">
        <f t="shared" si="38"/>
        <v>0.08378541155579698</v>
      </c>
      <c r="G320" s="48">
        <f t="shared" si="39"/>
        <v>0.10667906492207793</v>
      </c>
      <c r="H320" s="48">
        <f t="shared" si="40"/>
        <v>-0.022893653366280953</v>
      </c>
      <c r="I320" s="48">
        <f t="shared" si="41"/>
        <v>-27.579063104459223</v>
      </c>
      <c r="J320" s="25"/>
      <c r="K320" s="25"/>
    </row>
    <row r="321" spans="1:11" ht="15">
      <c r="A321" s="46">
        <f t="shared" si="42"/>
        <v>304</v>
      </c>
      <c r="B321" s="47">
        <f t="shared" si="43"/>
        <v>9223</v>
      </c>
      <c r="C321" s="48">
        <f t="shared" si="44"/>
        <v>-27.579063104459223</v>
      </c>
      <c r="D321" s="48">
        <f t="shared" si="36"/>
        <v>0.08378541155579698</v>
      </c>
      <c r="E321" s="49">
        <f t="shared" si="37"/>
        <v>0</v>
      </c>
      <c r="F321" s="48">
        <f t="shared" si="38"/>
        <v>0.08378541155579698</v>
      </c>
      <c r="G321" s="48">
        <f t="shared" si="39"/>
        <v>0.10676796414284634</v>
      </c>
      <c r="H321" s="48">
        <f t="shared" si="40"/>
        <v>-0.022982552587049353</v>
      </c>
      <c r="I321" s="48">
        <f t="shared" si="41"/>
        <v>-27.68583106860207</v>
      </c>
      <c r="J321" s="25"/>
      <c r="K321" s="25"/>
    </row>
    <row r="322" spans="1:11" ht="15">
      <c r="A322" s="46">
        <f t="shared" si="42"/>
        <v>305</v>
      </c>
      <c r="B322" s="47">
        <f t="shared" si="43"/>
        <v>9253</v>
      </c>
      <c r="C322" s="48">
        <f t="shared" si="44"/>
        <v>-27.68583106860207</v>
      </c>
      <c r="D322" s="48">
        <f t="shared" si="36"/>
        <v>0.08378541155579698</v>
      </c>
      <c r="E322" s="49">
        <f t="shared" si="37"/>
        <v>0</v>
      </c>
      <c r="F322" s="48">
        <f t="shared" si="38"/>
        <v>0.08378541155579698</v>
      </c>
      <c r="G322" s="48">
        <f t="shared" si="39"/>
        <v>0.1068569374462987</v>
      </c>
      <c r="H322" s="48">
        <f t="shared" si="40"/>
        <v>-0.023071525890501723</v>
      </c>
      <c r="I322" s="48">
        <f t="shared" si="41"/>
        <v>-27.79268800604837</v>
      </c>
      <c r="J322" s="25"/>
      <c r="K322" s="25"/>
    </row>
    <row r="323" spans="1:11" ht="15">
      <c r="A323" s="46">
        <f t="shared" si="42"/>
        <v>306</v>
      </c>
      <c r="B323" s="47">
        <f t="shared" si="43"/>
        <v>9284</v>
      </c>
      <c r="C323" s="48">
        <f t="shared" si="44"/>
        <v>-27.79268800604837</v>
      </c>
      <c r="D323" s="48">
        <f t="shared" si="36"/>
        <v>0.08378541155579698</v>
      </c>
      <c r="E323" s="49">
        <f t="shared" si="37"/>
        <v>0</v>
      </c>
      <c r="F323" s="48">
        <f t="shared" si="38"/>
        <v>0.08378541155579698</v>
      </c>
      <c r="G323" s="48">
        <f t="shared" si="39"/>
        <v>0.10694598489417062</v>
      </c>
      <c r="H323" s="48">
        <f t="shared" si="40"/>
        <v>-0.023160573338373642</v>
      </c>
      <c r="I323" s="48">
        <f t="shared" si="41"/>
        <v>-27.89963399094254</v>
      </c>
      <c r="J323" s="25"/>
      <c r="K323" s="25"/>
    </row>
    <row r="324" spans="1:11" ht="15">
      <c r="A324" s="46">
        <f t="shared" si="42"/>
        <v>307</v>
      </c>
      <c r="B324" s="47">
        <f t="shared" si="43"/>
        <v>9314</v>
      </c>
      <c r="C324" s="48">
        <f t="shared" si="44"/>
        <v>-27.89963399094254</v>
      </c>
      <c r="D324" s="48">
        <f t="shared" si="36"/>
        <v>0.08378541155579698</v>
      </c>
      <c r="E324" s="49">
        <f t="shared" si="37"/>
        <v>0</v>
      </c>
      <c r="F324" s="48">
        <f t="shared" si="38"/>
        <v>0.08378541155579698</v>
      </c>
      <c r="G324" s="48">
        <f t="shared" si="39"/>
        <v>0.1070351065482491</v>
      </c>
      <c r="H324" s="48">
        <f t="shared" si="40"/>
        <v>-0.02324969499245212</v>
      </c>
      <c r="I324" s="48">
        <f t="shared" si="41"/>
        <v>-28.00666909749079</v>
      </c>
      <c r="J324" s="25"/>
      <c r="K324" s="25"/>
    </row>
    <row r="325" spans="1:11" ht="15">
      <c r="A325" s="46">
        <f t="shared" si="42"/>
        <v>308</v>
      </c>
      <c r="B325" s="47">
        <f t="shared" si="43"/>
        <v>9345</v>
      </c>
      <c r="C325" s="48">
        <f t="shared" si="44"/>
        <v>-28.00666909749079</v>
      </c>
      <c r="D325" s="48">
        <f t="shared" si="36"/>
        <v>0.08378541155579698</v>
      </c>
      <c r="E325" s="49">
        <f t="shared" si="37"/>
        <v>0</v>
      </c>
      <c r="F325" s="48">
        <f t="shared" si="38"/>
        <v>0.08378541155579698</v>
      </c>
      <c r="G325" s="48">
        <f t="shared" si="39"/>
        <v>0.10712430247037263</v>
      </c>
      <c r="H325" s="48">
        <f t="shared" si="40"/>
        <v>-0.023338890914575656</v>
      </c>
      <c r="I325" s="48">
        <f t="shared" si="41"/>
        <v>-28.11379339996116</v>
      </c>
      <c r="J325" s="25"/>
      <c r="K325" s="25"/>
    </row>
    <row r="326" spans="1:11" ht="15">
      <c r="A326" s="46">
        <f t="shared" si="42"/>
        <v>309</v>
      </c>
      <c r="B326" s="47">
        <f t="shared" si="43"/>
        <v>9376</v>
      </c>
      <c r="C326" s="48">
        <f t="shared" si="44"/>
        <v>-28.11379339996116</v>
      </c>
      <c r="D326" s="48">
        <f t="shared" si="36"/>
        <v>0.08378541155579698</v>
      </c>
      <c r="E326" s="49">
        <f t="shared" si="37"/>
        <v>0</v>
      </c>
      <c r="F326" s="48">
        <f t="shared" si="38"/>
        <v>0.08378541155579698</v>
      </c>
      <c r="G326" s="48">
        <f t="shared" si="39"/>
        <v>0.10721357272243129</v>
      </c>
      <c r="H326" s="48">
        <f t="shared" si="40"/>
        <v>-0.023428161166634303</v>
      </c>
      <c r="I326" s="48">
        <f t="shared" si="41"/>
        <v>-28.221006972683593</v>
      </c>
      <c r="J326" s="25"/>
      <c r="K326" s="25"/>
    </row>
    <row r="327" spans="1:11" ht="15">
      <c r="A327" s="46">
        <f t="shared" si="42"/>
        <v>310</v>
      </c>
      <c r="B327" s="47">
        <f t="shared" si="43"/>
        <v>9406</v>
      </c>
      <c r="C327" s="48">
        <f t="shared" si="44"/>
        <v>-28.221006972683593</v>
      </c>
      <c r="D327" s="48">
        <f t="shared" si="36"/>
        <v>0.08378541155579698</v>
      </c>
      <c r="E327" s="49">
        <f t="shared" si="37"/>
        <v>0</v>
      </c>
      <c r="F327" s="48">
        <f t="shared" si="38"/>
        <v>0.08378541155579698</v>
      </c>
      <c r="G327" s="48">
        <f t="shared" si="39"/>
        <v>0.10730291736636664</v>
      </c>
      <c r="H327" s="48">
        <f t="shared" si="40"/>
        <v>-0.02351750581056966</v>
      </c>
      <c r="I327" s="48">
        <f t="shared" si="41"/>
        <v>-28.328309890049958</v>
      </c>
      <c r="J327" s="25"/>
      <c r="K327" s="25"/>
    </row>
    <row r="328" spans="1:11" ht="15">
      <c r="A328" s="46">
        <f t="shared" si="42"/>
        <v>311</v>
      </c>
      <c r="B328" s="47">
        <f t="shared" si="43"/>
        <v>9437</v>
      </c>
      <c r="C328" s="48">
        <f t="shared" si="44"/>
        <v>-28.328309890049958</v>
      </c>
      <c r="D328" s="48">
        <f t="shared" si="36"/>
        <v>0.08378541155579698</v>
      </c>
      <c r="E328" s="49">
        <f t="shared" si="37"/>
        <v>0</v>
      </c>
      <c r="F328" s="48">
        <f t="shared" si="38"/>
        <v>0.08378541155579698</v>
      </c>
      <c r="G328" s="48">
        <f t="shared" si="39"/>
        <v>0.10739233646417194</v>
      </c>
      <c r="H328" s="48">
        <f t="shared" si="40"/>
        <v>-0.023606924908374963</v>
      </c>
      <c r="I328" s="48">
        <f t="shared" si="41"/>
        <v>-28.43570222651413</v>
      </c>
      <c r="J328" s="25"/>
      <c r="K328" s="25"/>
    </row>
    <row r="329" spans="1:11" ht="15">
      <c r="A329" s="46">
        <f t="shared" si="42"/>
        <v>312</v>
      </c>
      <c r="B329" s="47">
        <f t="shared" si="43"/>
        <v>9467</v>
      </c>
      <c r="C329" s="48">
        <f t="shared" si="44"/>
        <v>-28.43570222651413</v>
      </c>
      <c r="D329" s="48">
        <f t="shared" si="36"/>
        <v>0.08378541155579698</v>
      </c>
      <c r="E329" s="49">
        <f t="shared" si="37"/>
        <v>0</v>
      </c>
      <c r="F329" s="48">
        <f t="shared" si="38"/>
        <v>0.08378541155579698</v>
      </c>
      <c r="G329" s="48">
        <f t="shared" si="39"/>
        <v>0.1074818300778921</v>
      </c>
      <c r="H329" s="48">
        <f t="shared" si="40"/>
        <v>-0.02369641852209511</v>
      </c>
      <c r="I329" s="48">
        <f t="shared" si="41"/>
        <v>-28.543184056592022</v>
      </c>
      <c r="J329" s="25"/>
      <c r="K329" s="25"/>
    </row>
    <row r="330" spans="1:11" ht="15">
      <c r="A330" s="46">
        <f t="shared" si="42"/>
        <v>313</v>
      </c>
      <c r="B330" s="47">
        <f t="shared" si="43"/>
        <v>9498</v>
      </c>
      <c r="C330" s="48">
        <f t="shared" si="44"/>
        <v>-28.543184056592022</v>
      </c>
      <c r="D330" s="48">
        <f t="shared" si="36"/>
        <v>0.08378541155579698</v>
      </c>
      <c r="E330" s="49">
        <f t="shared" si="37"/>
        <v>0</v>
      </c>
      <c r="F330" s="48">
        <f t="shared" si="38"/>
        <v>0.08378541155579698</v>
      </c>
      <c r="G330" s="48">
        <f t="shared" si="39"/>
        <v>0.10757139826962367</v>
      </c>
      <c r="H330" s="48">
        <f t="shared" si="40"/>
        <v>-0.023785986713826687</v>
      </c>
      <c r="I330" s="48">
        <f t="shared" si="41"/>
        <v>-28.650755454861645</v>
      </c>
      <c r="J330" s="25"/>
      <c r="K330" s="25"/>
    </row>
    <row r="331" spans="1:11" ht="15">
      <c r="A331" s="46">
        <f t="shared" si="42"/>
        <v>314</v>
      </c>
      <c r="B331" s="47">
        <f t="shared" si="43"/>
        <v>9529</v>
      </c>
      <c r="C331" s="48">
        <f t="shared" si="44"/>
        <v>-28.650755454861645</v>
      </c>
      <c r="D331" s="48">
        <f t="shared" si="36"/>
        <v>0.08378541155579698</v>
      </c>
      <c r="E331" s="49">
        <f t="shared" si="37"/>
        <v>0</v>
      </c>
      <c r="F331" s="48">
        <f t="shared" si="38"/>
        <v>0.08378541155579698</v>
      </c>
      <c r="G331" s="48">
        <f t="shared" si="39"/>
        <v>0.10766104110151502</v>
      </c>
      <c r="H331" s="48">
        <f t="shared" si="40"/>
        <v>-0.02387562954571804</v>
      </c>
      <c r="I331" s="48">
        <f t="shared" si="41"/>
        <v>-28.75841649596316</v>
      </c>
      <c r="J331" s="25"/>
      <c r="K331" s="25"/>
    </row>
    <row r="332" spans="1:11" ht="15">
      <c r="A332" s="46">
        <f t="shared" si="42"/>
        <v>315</v>
      </c>
      <c r="B332" s="47">
        <f t="shared" si="43"/>
        <v>9557</v>
      </c>
      <c r="C332" s="48">
        <f t="shared" si="44"/>
        <v>-28.75841649596316</v>
      </c>
      <c r="D332" s="48">
        <f t="shared" si="36"/>
        <v>0.08378541155579698</v>
      </c>
      <c r="E332" s="49">
        <f t="shared" si="37"/>
        <v>0</v>
      </c>
      <c r="F332" s="48">
        <f t="shared" si="38"/>
        <v>0.08378541155579698</v>
      </c>
      <c r="G332" s="48">
        <f t="shared" si="39"/>
        <v>0.10775075863576629</v>
      </c>
      <c r="H332" s="48">
        <f t="shared" si="40"/>
        <v>-0.023965347079969303</v>
      </c>
      <c r="I332" s="48">
        <f t="shared" si="41"/>
        <v>-28.866167254598928</v>
      </c>
      <c r="J332" s="25"/>
      <c r="K332" s="25"/>
    </row>
    <row r="333" spans="1:11" ht="15">
      <c r="A333" s="46">
        <f t="shared" si="42"/>
        <v>316</v>
      </c>
      <c r="B333" s="47">
        <f t="shared" si="43"/>
        <v>9588</v>
      </c>
      <c r="C333" s="48">
        <f t="shared" si="44"/>
        <v>-28.866167254598928</v>
      </c>
      <c r="D333" s="48">
        <f t="shared" si="36"/>
        <v>0.08378541155579698</v>
      </c>
      <c r="E333" s="49">
        <f t="shared" si="37"/>
        <v>0</v>
      </c>
      <c r="F333" s="48">
        <f t="shared" si="38"/>
        <v>0.08378541155579698</v>
      </c>
      <c r="G333" s="48">
        <f t="shared" si="39"/>
        <v>0.10784055093462942</v>
      </c>
      <c r="H333" s="48">
        <f t="shared" si="40"/>
        <v>-0.02405513937883244</v>
      </c>
      <c r="I333" s="48">
        <f t="shared" si="41"/>
        <v>-28.974007805533557</v>
      </c>
      <c r="J333" s="25"/>
      <c r="K333" s="25"/>
    </row>
    <row r="334" spans="1:11" ht="15">
      <c r="A334" s="46">
        <f t="shared" si="42"/>
        <v>317</v>
      </c>
      <c r="B334" s="47">
        <f t="shared" si="43"/>
        <v>9618</v>
      </c>
      <c r="C334" s="48">
        <f t="shared" si="44"/>
        <v>-28.974007805533557</v>
      </c>
      <c r="D334" s="48">
        <f t="shared" si="36"/>
        <v>0.08378541155579698</v>
      </c>
      <c r="E334" s="49">
        <f t="shared" si="37"/>
        <v>0</v>
      </c>
      <c r="F334" s="48">
        <f t="shared" si="38"/>
        <v>0.08378541155579698</v>
      </c>
      <c r="G334" s="48">
        <f t="shared" si="39"/>
        <v>0.10793041806040828</v>
      </c>
      <c r="H334" s="48">
        <f t="shared" si="40"/>
        <v>-0.024145006504611297</v>
      </c>
      <c r="I334" s="48">
        <f t="shared" si="41"/>
        <v>-29.081938223593966</v>
      </c>
      <c r="J334" s="25"/>
      <c r="K334" s="25"/>
    </row>
    <row r="335" spans="1:11" ht="15">
      <c r="A335" s="46">
        <f t="shared" si="42"/>
        <v>318</v>
      </c>
      <c r="B335" s="47">
        <f t="shared" si="43"/>
        <v>9649</v>
      </c>
      <c r="C335" s="48">
        <f t="shared" si="44"/>
        <v>-29.081938223593966</v>
      </c>
      <c r="D335" s="48">
        <f t="shared" si="36"/>
        <v>0.08378541155579698</v>
      </c>
      <c r="E335" s="49">
        <f t="shared" si="37"/>
        <v>0</v>
      </c>
      <c r="F335" s="48">
        <f t="shared" si="38"/>
        <v>0.08378541155579698</v>
      </c>
      <c r="G335" s="48">
        <f t="shared" si="39"/>
        <v>0.10802036007545862</v>
      </c>
      <c r="H335" s="48">
        <f t="shared" si="40"/>
        <v>-0.02423494851966164</v>
      </c>
      <c r="I335" s="48">
        <f t="shared" si="41"/>
        <v>-29.189958583669423</v>
      </c>
      <c r="J335" s="25"/>
      <c r="K335" s="25"/>
    </row>
    <row r="336" spans="1:11" ht="15">
      <c r="A336" s="46">
        <f t="shared" si="42"/>
        <v>319</v>
      </c>
      <c r="B336" s="47">
        <f t="shared" si="43"/>
        <v>9679</v>
      </c>
      <c r="C336" s="48">
        <f t="shared" si="44"/>
        <v>-29.189958583669423</v>
      </c>
      <c r="D336" s="48">
        <f t="shared" si="36"/>
        <v>0.08378541155579698</v>
      </c>
      <c r="E336" s="49">
        <f t="shared" si="37"/>
        <v>0</v>
      </c>
      <c r="F336" s="48">
        <f t="shared" si="38"/>
        <v>0.08378541155579698</v>
      </c>
      <c r="G336" s="48">
        <f t="shared" si="39"/>
        <v>0.10811037704218816</v>
      </c>
      <c r="H336" s="48">
        <f t="shared" si="40"/>
        <v>-0.024324965486391185</v>
      </c>
      <c r="I336" s="48">
        <f t="shared" si="41"/>
        <v>-29.29806896071161</v>
      </c>
      <c r="J336" s="25"/>
      <c r="K336" s="25"/>
    </row>
    <row r="337" spans="1:11" ht="15">
      <c r="A337" s="46">
        <f t="shared" si="42"/>
        <v>320</v>
      </c>
      <c r="B337" s="47">
        <f t="shared" si="43"/>
        <v>9710</v>
      </c>
      <c r="C337" s="48">
        <f t="shared" si="44"/>
        <v>-29.29806896071161</v>
      </c>
      <c r="D337" s="48">
        <f t="shared" si="36"/>
        <v>0.08378541155579698</v>
      </c>
      <c r="E337" s="49">
        <f t="shared" si="37"/>
        <v>0</v>
      </c>
      <c r="F337" s="48">
        <f t="shared" si="38"/>
        <v>0.08378541155579698</v>
      </c>
      <c r="G337" s="48">
        <f t="shared" si="39"/>
        <v>0.10820046902305666</v>
      </c>
      <c r="H337" s="48">
        <f t="shared" si="40"/>
        <v>-0.024415057467259676</v>
      </c>
      <c r="I337" s="48">
        <f t="shared" si="41"/>
        <v>-29.406269429734667</v>
      </c>
      <c r="J337" s="25"/>
      <c r="K337" s="25"/>
    </row>
    <row r="338" spans="1:11" ht="15">
      <c r="A338" s="46">
        <f t="shared" si="42"/>
        <v>321</v>
      </c>
      <c r="B338" s="47">
        <f t="shared" si="43"/>
        <v>9741</v>
      </c>
      <c r="C338" s="48">
        <f t="shared" si="44"/>
        <v>-29.406269429734667</v>
      </c>
      <c r="D338" s="48">
        <f aca="true" t="shared" si="45" ref="D338:D377">IF(Pay_Num&lt;&gt;"",Scheduled_Monthly_Payment,"")</f>
        <v>0.08378541155579698</v>
      </c>
      <c r="E338" s="49">
        <f aca="true" t="shared" si="46" ref="E338:E377">IF(Pay_Num&lt;&gt;"",Scheduled_Extra_Payments,"")</f>
        <v>0</v>
      </c>
      <c r="F338" s="48">
        <f aca="true" t="shared" si="47" ref="F338:F377">IF(Pay_Num&lt;&gt;"",Sched_Pay+Extra_Pay,"")</f>
        <v>0.08378541155579698</v>
      </c>
      <c r="G338" s="48">
        <f aca="true" t="shared" si="48" ref="G338:G377">IF(Pay_Num&lt;&gt;"",Total_Pay-Int,"")</f>
        <v>0.10829063608057587</v>
      </c>
      <c r="H338" s="48">
        <f aca="true" t="shared" si="49" ref="H338:H377">IF(Pay_Num&lt;&gt;"",Beg_Bal*Interest_Rate/12,"")</f>
        <v>-0.02450522452477889</v>
      </c>
      <c r="I338" s="48">
        <f aca="true" t="shared" si="50" ref="I338:I377">IF(Pay_Num&lt;&gt;"",Beg_Bal-Princ,"")</f>
        <v>-29.514560065815242</v>
      </c>
      <c r="J338" s="25"/>
      <c r="K338" s="25"/>
    </row>
    <row r="339" spans="1:11" ht="15">
      <c r="A339" s="46">
        <f aca="true" t="shared" si="51" ref="A339:A377">IF(Values_Entered,A338+1,"")</f>
        <v>322</v>
      </c>
      <c r="B339" s="47">
        <f aca="true" t="shared" si="52" ref="B339:B377">IF(Pay_Num&lt;&gt;"",DATE(YEAR(B338),MONTH(B338)+1,DAY(B338)),"")</f>
        <v>9771</v>
      </c>
      <c r="C339" s="48">
        <f aca="true" t="shared" si="53" ref="C339:C377">IF(Pay_Num&lt;&gt;"",I338,"")</f>
        <v>-29.514560065815242</v>
      </c>
      <c r="D339" s="48">
        <f t="shared" si="45"/>
        <v>0.08378541155579698</v>
      </c>
      <c r="E339" s="49">
        <f t="shared" si="46"/>
        <v>0</v>
      </c>
      <c r="F339" s="48">
        <f t="shared" si="47"/>
        <v>0.08378541155579698</v>
      </c>
      <c r="G339" s="48">
        <f t="shared" si="48"/>
        <v>0.10838087827730969</v>
      </c>
      <c r="H339" s="48">
        <f t="shared" si="49"/>
        <v>-0.024595466721512704</v>
      </c>
      <c r="I339" s="48">
        <f t="shared" si="50"/>
        <v>-29.62294094409255</v>
      </c>
      <c r="J339" s="25"/>
      <c r="K339" s="25"/>
    </row>
    <row r="340" spans="1:11" ht="15">
      <c r="A340" s="46">
        <f t="shared" si="51"/>
        <v>323</v>
      </c>
      <c r="B340" s="47">
        <f t="shared" si="52"/>
        <v>9802</v>
      </c>
      <c r="C340" s="48">
        <f t="shared" si="53"/>
        <v>-29.62294094409255</v>
      </c>
      <c r="D340" s="48">
        <f t="shared" si="45"/>
        <v>0.08378541155579698</v>
      </c>
      <c r="E340" s="49">
        <f t="shared" si="46"/>
        <v>0</v>
      </c>
      <c r="F340" s="48">
        <f t="shared" si="47"/>
        <v>0.08378541155579698</v>
      </c>
      <c r="G340" s="48">
        <f t="shared" si="48"/>
        <v>0.10847119567587411</v>
      </c>
      <c r="H340" s="48">
        <f t="shared" si="49"/>
        <v>-0.024685784120077128</v>
      </c>
      <c r="I340" s="48">
        <f t="shared" si="50"/>
        <v>-29.731412139768427</v>
      </c>
      <c r="J340" s="25"/>
      <c r="K340" s="25"/>
    </row>
    <row r="341" spans="1:11" ht="15">
      <c r="A341" s="46">
        <f t="shared" si="51"/>
        <v>324</v>
      </c>
      <c r="B341" s="47">
        <f t="shared" si="52"/>
        <v>9832</v>
      </c>
      <c r="C341" s="48">
        <f t="shared" si="53"/>
        <v>-29.731412139768427</v>
      </c>
      <c r="D341" s="48">
        <f t="shared" si="45"/>
        <v>0.08378541155579698</v>
      </c>
      <c r="E341" s="49">
        <f t="shared" si="46"/>
        <v>0</v>
      </c>
      <c r="F341" s="48">
        <f t="shared" si="47"/>
        <v>0.08378541155579698</v>
      </c>
      <c r="G341" s="48">
        <f t="shared" si="48"/>
        <v>0.10856158833893734</v>
      </c>
      <c r="H341" s="48">
        <f t="shared" si="49"/>
        <v>-0.024776176783140355</v>
      </c>
      <c r="I341" s="48">
        <f t="shared" si="50"/>
        <v>-29.839973728107363</v>
      </c>
      <c r="J341" s="25"/>
      <c r="K341" s="25"/>
    </row>
    <row r="342" spans="1:11" ht="15">
      <c r="A342" s="46">
        <f t="shared" si="51"/>
        <v>325</v>
      </c>
      <c r="B342" s="47">
        <f t="shared" si="52"/>
        <v>9863</v>
      </c>
      <c r="C342" s="48">
        <f t="shared" si="53"/>
        <v>-29.839973728107363</v>
      </c>
      <c r="D342" s="48">
        <f t="shared" si="45"/>
        <v>0.08378541155579698</v>
      </c>
      <c r="E342" s="49">
        <f t="shared" si="46"/>
        <v>0</v>
      </c>
      <c r="F342" s="48">
        <f t="shared" si="47"/>
        <v>0.08378541155579698</v>
      </c>
      <c r="G342" s="48">
        <f t="shared" si="48"/>
        <v>0.10865205632921979</v>
      </c>
      <c r="H342" s="48">
        <f t="shared" si="49"/>
        <v>-0.024866644773422805</v>
      </c>
      <c r="I342" s="48">
        <f t="shared" si="50"/>
        <v>-29.948625784436583</v>
      </c>
      <c r="J342" s="25"/>
      <c r="K342" s="25"/>
    </row>
    <row r="343" spans="1:11" ht="15">
      <c r="A343" s="46">
        <f t="shared" si="51"/>
        <v>326</v>
      </c>
      <c r="B343" s="47">
        <f t="shared" si="52"/>
        <v>9894</v>
      </c>
      <c r="C343" s="48">
        <f t="shared" si="53"/>
        <v>-29.948625784436583</v>
      </c>
      <c r="D343" s="48">
        <f t="shared" si="45"/>
        <v>0.08378541155579698</v>
      </c>
      <c r="E343" s="49">
        <f t="shared" si="46"/>
        <v>0</v>
      </c>
      <c r="F343" s="48">
        <f t="shared" si="47"/>
        <v>0.08378541155579698</v>
      </c>
      <c r="G343" s="48">
        <f t="shared" si="48"/>
        <v>0.10874259970949414</v>
      </c>
      <c r="H343" s="48">
        <f t="shared" si="49"/>
        <v>-0.024957188153697154</v>
      </c>
      <c r="I343" s="48">
        <f t="shared" si="50"/>
        <v>-30.057368384146077</v>
      </c>
      <c r="J343" s="25"/>
      <c r="K343" s="25"/>
    </row>
    <row r="344" spans="1:11" ht="15">
      <c r="A344" s="46">
        <f t="shared" si="51"/>
        <v>327</v>
      </c>
      <c r="B344" s="47">
        <f t="shared" si="52"/>
        <v>9922</v>
      </c>
      <c r="C344" s="48">
        <f t="shared" si="53"/>
        <v>-30.057368384146077</v>
      </c>
      <c r="D344" s="48">
        <f t="shared" si="45"/>
        <v>0.08378541155579698</v>
      </c>
      <c r="E344" s="49">
        <f t="shared" si="46"/>
        <v>0</v>
      </c>
      <c r="F344" s="48">
        <f t="shared" si="47"/>
        <v>0.08378541155579698</v>
      </c>
      <c r="G344" s="48">
        <f t="shared" si="48"/>
        <v>0.10883321854258537</v>
      </c>
      <c r="H344" s="48">
        <f t="shared" si="49"/>
        <v>-0.025047806986788396</v>
      </c>
      <c r="I344" s="48">
        <f t="shared" si="50"/>
        <v>-30.166201602688663</v>
      </c>
      <c r="J344" s="25"/>
      <c r="K344" s="25"/>
    </row>
    <row r="345" spans="1:11" ht="15">
      <c r="A345" s="46">
        <f t="shared" si="51"/>
        <v>328</v>
      </c>
      <c r="B345" s="47">
        <f t="shared" si="52"/>
        <v>9953</v>
      </c>
      <c r="C345" s="48">
        <f t="shared" si="53"/>
        <v>-30.166201602688663</v>
      </c>
      <c r="D345" s="48">
        <f t="shared" si="45"/>
        <v>0.08378541155579698</v>
      </c>
      <c r="E345" s="49">
        <f t="shared" si="46"/>
        <v>0</v>
      </c>
      <c r="F345" s="48">
        <f t="shared" si="47"/>
        <v>0.08378541155579698</v>
      </c>
      <c r="G345" s="48">
        <f t="shared" si="48"/>
        <v>0.10892391289137086</v>
      </c>
      <c r="H345" s="48">
        <f t="shared" si="49"/>
        <v>-0.025138501335573885</v>
      </c>
      <c r="I345" s="48">
        <f t="shared" si="50"/>
        <v>-30.275125515580033</v>
      </c>
      <c r="J345" s="25"/>
      <c r="K345" s="25"/>
    </row>
    <row r="346" spans="1:11" ht="15">
      <c r="A346" s="46">
        <f t="shared" si="51"/>
        <v>329</v>
      </c>
      <c r="B346" s="47">
        <f t="shared" si="52"/>
        <v>9983</v>
      </c>
      <c r="C346" s="48">
        <f t="shared" si="53"/>
        <v>-30.275125515580033</v>
      </c>
      <c r="D346" s="48">
        <f t="shared" si="45"/>
        <v>0.08378541155579698</v>
      </c>
      <c r="E346" s="49">
        <f t="shared" si="46"/>
        <v>0</v>
      </c>
      <c r="F346" s="48">
        <f t="shared" si="47"/>
        <v>0.08378541155579698</v>
      </c>
      <c r="G346" s="48">
        <f t="shared" si="48"/>
        <v>0.10901468281878034</v>
      </c>
      <c r="H346" s="48">
        <f t="shared" si="49"/>
        <v>-0.02522927126298336</v>
      </c>
      <c r="I346" s="48">
        <f t="shared" si="50"/>
        <v>-30.384140198398814</v>
      </c>
      <c r="J346" s="25"/>
      <c r="K346" s="25"/>
    </row>
    <row r="347" spans="1:11" ht="15">
      <c r="A347" s="46">
        <f t="shared" si="51"/>
        <v>330</v>
      </c>
      <c r="B347" s="47">
        <f t="shared" si="52"/>
        <v>10014</v>
      </c>
      <c r="C347" s="48">
        <f t="shared" si="53"/>
        <v>-30.384140198398814</v>
      </c>
      <c r="D347" s="48">
        <f t="shared" si="45"/>
        <v>0.08378541155579698</v>
      </c>
      <c r="E347" s="49">
        <f t="shared" si="46"/>
        <v>0</v>
      </c>
      <c r="F347" s="48">
        <f t="shared" si="47"/>
        <v>0.08378541155579698</v>
      </c>
      <c r="G347" s="48">
        <f t="shared" si="48"/>
        <v>0.109105528387796</v>
      </c>
      <c r="H347" s="48">
        <f t="shared" si="49"/>
        <v>-0.02532011683199901</v>
      </c>
      <c r="I347" s="48">
        <f t="shared" si="50"/>
        <v>-30.49324572678661</v>
      </c>
      <c r="J347" s="25"/>
      <c r="K347" s="25"/>
    </row>
    <row r="348" spans="1:11" ht="15">
      <c r="A348" s="46">
        <f t="shared" si="51"/>
        <v>331</v>
      </c>
      <c r="B348" s="47">
        <f t="shared" si="52"/>
        <v>10044</v>
      </c>
      <c r="C348" s="48">
        <f t="shared" si="53"/>
        <v>-30.49324572678661</v>
      </c>
      <c r="D348" s="48">
        <f t="shared" si="45"/>
        <v>0.08378541155579698</v>
      </c>
      <c r="E348" s="49">
        <f t="shared" si="46"/>
        <v>0</v>
      </c>
      <c r="F348" s="48">
        <f t="shared" si="47"/>
        <v>0.08378541155579698</v>
      </c>
      <c r="G348" s="48">
        <f t="shared" si="48"/>
        <v>0.10919644966145249</v>
      </c>
      <c r="H348" s="48">
        <f t="shared" si="49"/>
        <v>-0.02541103810565551</v>
      </c>
      <c r="I348" s="48">
        <f t="shared" si="50"/>
        <v>-30.602442176448065</v>
      </c>
      <c r="J348" s="25"/>
      <c r="K348" s="25"/>
    </row>
    <row r="349" spans="1:11" ht="15">
      <c r="A349" s="46">
        <f t="shared" si="51"/>
        <v>332</v>
      </c>
      <c r="B349" s="47">
        <f t="shared" si="52"/>
        <v>10075</v>
      </c>
      <c r="C349" s="48">
        <f t="shared" si="53"/>
        <v>-30.602442176448065</v>
      </c>
      <c r="D349" s="48">
        <f t="shared" si="45"/>
        <v>0.08378541155579698</v>
      </c>
      <c r="E349" s="49">
        <f t="shared" si="46"/>
        <v>0</v>
      </c>
      <c r="F349" s="48">
        <f t="shared" si="47"/>
        <v>0.08378541155579698</v>
      </c>
      <c r="G349" s="48">
        <f t="shared" si="48"/>
        <v>0.10928744670283703</v>
      </c>
      <c r="H349" s="48">
        <f t="shared" si="49"/>
        <v>-0.025502035147040053</v>
      </c>
      <c r="I349" s="48">
        <f t="shared" si="50"/>
        <v>-30.7117296231509</v>
      </c>
      <c r="J349" s="25"/>
      <c r="K349" s="25"/>
    </row>
    <row r="350" spans="1:11" ht="15">
      <c r="A350" s="46">
        <f t="shared" si="51"/>
        <v>333</v>
      </c>
      <c r="B350" s="47">
        <f t="shared" si="52"/>
        <v>10106</v>
      </c>
      <c r="C350" s="48">
        <f t="shared" si="53"/>
        <v>-30.7117296231509</v>
      </c>
      <c r="D350" s="48">
        <f t="shared" si="45"/>
        <v>0.08378541155579698</v>
      </c>
      <c r="E350" s="49">
        <f t="shared" si="46"/>
        <v>0</v>
      </c>
      <c r="F350" s="48">
        <f t="shared" si="47"/>
        <v>0.08378541155579698</v>
      </c>
      <c r="G350" s="48">
        <f t="shared" si="48"/>
        <v>0.1093785195750894</v>
      </c>
      <c r="H350" s="48">
        <f t="shared" si="49"/>
        <v>-0.025593108019292418</v>
      </c>
      <c r="I350" s="48">
        <f t="shared" si="50"/>
        <v>-30.82110814272599</v>
      </c>
      <c r="J350" s="25"/>
      <c r="K350" s="25"/>
    </row>
    <row r="351" spans="1:11" ht="15">
      <c r="A351" s="46">
        <f t="shared" si="51"/>
        <v>334</v>
      </c>
      <c r="B351" s="47">
        <f t="shared" si="52"/>
        <v>10136</v>
      </c>
      <c r="C351" s="48">
        <f t="shared" si="53"/>
        <v>-30.82110814272599</v>
      </c>
      <c r="D351" s="48">
        <f t="shared" si="45"/>
        <v>0.08378541155579698</v>
      </c>
      <c r="E351" s="49">
        <f t="shared" si="46"/>
        <v>0</v>
      </c>
      <c r="F351" s="48">
        <f t="shared" si="47"/>
        <v>0.08378541155579698</v>
      </c>
      <c r="G351" s="48">
        <f t="shared" si="48"/>
        <v>0.10946966834140197</v>
      </c>
      <c r="H351" s="48">
        <f t="shared" si="49"/>
        <v>-0.02568425678560499</v>
      </c>
      <c r="I351" s="48">
        <f t="shared" si="50"/>
        <v>-30.93057781106739</v>
      </c>
      <c r="J351" s="25"/>
      <c r="K351" s="25"/>
    </row>
    <row r="352" spans="1:11" ht="15">
      <c r="A352" s="46">
        <f t="shared" si="51"/>
        <v>335</v>
      </c>
      <c r="B352" s="47">
        <f t="shared" si="52"/>
        <v>10167</v>
      </c>
      <c r="C352" s="48">
        <f t="shared" si="53"/>
        <v>-30.93057781106739</v>
      </c>
      <c r="D352" s="48">
        <f t="shared" si="45"/>
        <v>0.08378541155579698</v>
      </c>
      <c r="E352" s="49">
        <f t="shared" si="46"/>
        <v>0</v>
      </c>
      <c r="F352" s="48">
        <f t="shared" si="47"/>
        <v>0.08378541155579698</v>
      </c>
      <c r="G352" s="48">
        <f t="shared" si="48"/>
        <v>0.1095608930650198</v>
      </c>
      <c r="H352" s="48">
        <f t="shared" si="49"/>
        <v>-0.025775481509222823</v>
      </c>
      <c r="I352" s="48">
        <f t="shared" si="50"/>
        <v>-31.04013870413241</v>
      </c>
      <c r="J352" s="25"/>
      <c r="K352" s="25"/>
    </row>
    <row r="353" spans="1:11" ht="15">
      <c r="A353" s="46">
        <f t="shared" si="51"/>
        <v>336</v>
      </c>
      <c r="B353" s="47">
        <f t="shared" si="52"/>
        <v>10197</v>
      </c>
      <c r="C353" s="48">
        <f t="shared" si="53"/>
        <v>-31.04013870413241</v>
      </c>
      <c r="D353" s="48">
        <f t="shared" si="45"/>
        <v>0.08378541155579698</v>
      </c>
      <c r="E353" s="49">
        <f t="shared" si="46"/>
        <v>0</v>
      </c>
      <c r="F353" s="48">
        <f t="shared" si="47"/>
        <v>0.08378541155579698</v>
      </c>
      <c r="G353" s="48">
        <f t="shared" si="48"/>
        <v>0.10965219380924066</v>
      </c>
      <c r="H353" s="48">
        <f t="shared" si="49"/>
        <v>-0.025866782253443674</v>
      </c>
      <c r="I353" s="48">
        <f t="shared" si="50"/>
        <v>-31.14979089794165</v>
      </c>
      <c r="J353" s="25"/>
      <c r="K353" s="25"/>
    </row>
    <row r="354" spans="1:11" ht="15">
      <c r="A354" s="46">
        <f t="shared" si="51"/>
        <v>337</v>
      </c>
      <c r="B354" s="47">
        <f t="shared" si="52"/>
        <v>10228</v>
      </c>
      <c r="C354" s="48">
        <f t="shared" si="53"/>
        <v>-31.14979089794165</v>
      </c>
      <c r="D354" s="48">
        <f t="shared" si="45"/>
        <v>0.08378541155579698</v>
      </c>
      <c r="E354" s="49">
        <f t="shared" si="46"/>
        <v>0</v>
      </c>
      <c r="F354" s="48">
        <f t="shared" si="47"/>
        <v>0.08378541155579698</v>
      </c>
      <c r="G354" s="48">
        <f t="shared" si="48"/>
        <v>0.10974357063741502</v>
      </c>
      <c r="H354" s="48">
        <f t="shared" si="49"/>
        <v>-0.02595815908161804</v>
      </c>
      <c r="I354" s="48">
        <f t="shared" si="50"/>
        <v>-31.259534468579066</v>
      </c>
      <c r="J354" s="25"/>
      <c r="K354" s="25"/>
    </row>
    <row r="355" spans="1:11" ht="15">
      <c r="A355" s="46">
        <f t="shared" si="51"/>
        <v>338</v>
      </c>
      <c r="B355" s="47">
        <f t="shared" si="52"/>
        <v>10259</v>
      </c>
      <c r="C355" s="48">
        <f t="shared" si="53"/>
        <v>-31.259534468579066</v>
      </c>
      <c r="D355" s="48">
        <f t="shared" si="45"/>
        <v>0.08378541155579698</v>
      </c>
      <c r="E355" s="49">
        <f t="shared" si="46"/>
        <v>0</v>
      </c>
      <c r="F355" s="48">
        <f t="shared" si="47"/>
        <v>0.08378541155579698</v>
      </c>
      <c r="G355" s="48">
        <f t="shared" si="48"/>
        <v>0.1098350236129462</v>
      </c>
      <c r="H355" s="48">
        <f t="shared" si="49"/>
        <v>-0.02604961205714922</v>
      </c>
      <c r="I355" s="48">
        <f t="shared" si="50"/>
        <v>-31.36936949219201</v>
      </c>
      <c r="J355" s="25"/>
      <c r="K355" s="25"/>
    </row>
    <row r="356" spans="1:11" ht="15">
      <c r="A356" s="46">
        <f t="shared" si="51"/>
        <v>339</v>
      </c>
      <c r="B356" s="47">
        <f t="shared" si="52"/>
        <v>10288</v>
      </c>
      <c r="C356" s="48">
        <f t="shared" si="53"/>
        <v>-31.36936949219201</v>
      </c>
      <c r="D356" s="48">
        <f t="shared" si="45"/>
        <v>0.08378541155579698</v>
      </c>
      <c r="E356" s="49">
        <f t="shared" si="46"/>
        <v>0</v>
      </c>
      <c r="F356" s="48">
        <f t="shared" si="47"/>
        <v>0.08378541155579698</v>
      </c>
      <c r="G356" s="48">
        <f t="shared" si="48"/>
        <v>0.10992655279929033</v>
      </c>
      <c r="H356" s="48">
        <f t="shared" si="49"/>
        <v>-0.026141141243493343</v>
      </c>
      <c r="I356" s="48">
        <f t="shared" si="50"/>
        <v>-31.4792960449913</v>
      </c>
      <c r="J356" s="25"/>
      <c r="K356" s="25"/>
    </row>
    <row r="357" spans="1:11" ht="15">
      <c r="A357" s="46">
        <f t="shared" si="51"/>
        <v>340</v>
      </c>
      <c r="B357" s="47">
        <f t="shared" si="52"/>
        <v>10319</v>
      </c>
      <c r="C357" s="48">
        <f t="shared" si="53"/>
        <v>-31.4792960449913</v>
      </c>
      <c r="D357" s="48">
        <f t="shared" si="45"/>
        <v>0.08378541155579698</v>
      </c>
      <c r="E357" s="49">
        <f t="shared" si="46"/>
        <v>0</v>
      </c>
      <c r="F357" s="48">
        <f t="shared" si="47"/>
        <v>0.08378541155579698</v>
      </c>
      <c r="G357" s="48">
        <f t="shared" si="48"/>
        <v>0.1100181582599564</v>
      </c>
      <c r="H357" s="48">
        <f t="shared" si="49"/>
        <v>-0.026232746704159416</v>
      </c>
      <c r="I357" s="48">
        <f t="shared" si="50"/>
        <v>-31.589314203251256</v>
      </c>
      <c r="J357" s="25"/>
      <c r="K357" s="25"/>
    </row>
    <row r="358" spans="1:11" ht="15">
      <c r="A358" s="46">
        <f t="shared" si="51"/>
        <v>341</v>
      </c>
      <c r="B358" s="47">
        <f t="shared" si="52"/>
        <v>10349</v>
      </c>
      <c r="C358" s="48">
        <f t="shared" si="53"/>
        <v>-31.589314203251256</v>
      </c>
      <c r="D358" s="48">
        <f t="shared" si="45"/>
        <v>0.08378541155579698</v>
      </c>
      <c r="E358" s="49">
        <f t="shared" si="46"/>
        <v>0</v>
      </c>
      <c r="F358" s="48">
        <f t="shared" si="47"/>
        <v>0.08378541155579698</v>
      </c>
      <c r="G358" s="48">
        <f t="shared" si="48"/>
        <v>0.11010984005850637</v>
      </c>
      <c r="H358" s="48">
        <f t="shared" si="49"/>
        <v>-0.02632442850270938</v>
      </c>
      <c r="I358" s="48">
        <f t="shared" si="50"/>
        <v>-31.69942404330976</v>
      </c>
      <c r="J358" s="25"/>
      <c r="K358" s="25"/>
    </row>
    <row r="359" spans="1:11" ht="15">
      <c r="A359" s="46">
        <f t="shared" si="51"/>
        <v>342</v>
      </c>
      <c r="B359" s="47">
        <f t="shared" si="52"/>
        <v>10380</v>
      </c>
      <c r="C359" s="48">
        <f t="shared" si="53"/>
        <v>-31.69942404330976</v>
      </c>
      <c r="D359" s="48">
        <f t="shared" si="45"/>
        <v>0.08378541155579698</v>
      </c>
      <c r="E359" s="49">
        <f t="shared" si="46"/>
        <v>0</v>
      </c>
      <c r="F359" s="48">
        <f t="shared" si="47"/>
        <v>0.08378541155579698</v>
      </c>
      <c r="G359" s="48">
        <f t="shared" si="48"/>
        <v>0.11020159825855512</v>
      </c>
      <c r="H359" s="48">
        <f t="shared" si="49"/>
        <v>-0.026416186702758134</v>
      </c>
      <c r="I359" s="48">
        <f t="shared" si="50"/>
        <v>-31.809625641568317</v>
      </c>
      <c r="J359" s="25"/>
      <c r="K359" s="25"/>
    </row>
    <row r="360" spans="1:11" ht="15">
      <c r="A360" s="46">
        <f t="shared" si="51"/>
        <v>343</v>
      </c>
      <c r="B360" s="47">
        <f t="shared" si="52"/>
        <v>10410</v>
      </c>
      <c r="C360" s="48">
        <f t="shared" si="53"/>
        <v>-31.809625641568317</v>
      </c>
      <c r="D360" s="48">
        <f t="shared" si="45"/>
        <v>0.08378541155579698</v>
      </c>
      <c r="E360" s="49">
        <f t="shared" si="46"/>
        <v>0</v>
      </c>
      <c r="F360" s="48">
        <f t="shared" si="47"/>
        <v>0.08378541155579698</v>
      </c>
      <c r="G360" s="48">
        <f t="shared" si="48"/>
        <v>0.11029343292377058</v>
      </c>
      <c r="H360" s="48">
        <f t="shared" si="49"/>
        <v>-0.0265080213679736</v>
      </c>
      <c r="I360" s="48">
        <f t="shared" si="50"/>
        <v>-31.91991907449209</v>
      </c>
      <c r="J360" s="25"/>
      <c r="K360" s="25"/>
    </row>
    <row r="361" spans="1:11" ht="15">
      <c r="A361" s="46">
        <f t="shared" si="51"/>
        <v>344</v>
      </c>
      <c r="B361" s="47">
        <f t="shared" si="52"/>
        <v>10441</v>
      </c>
      <c r="C361" s="48">
        <f t="shared" si="53"/>
        <v>-31.91991907449209</v>
      </c>
      <c r="D361" s="48">
        <f t="shared" si="45"/>
        <v>0.08378541155579698</v>
      </c>
      <c r="E361" s="49">
        <f t="shared" si="46"/>
        <v>0</v>
      </c>
      <c r="F361" s="48">
        <f t="shared" si="47"/>
        <v>0.08378541155579698</v>
      </c>
      <c r="G361" s="48">
        <f t="shared" si="48"/>
        <v>0.11038534411787372</v>
      </c>
      <c r="H361" s="48">
        <f t="shared" si="49"/>
        <v>-0.026599932562076743</v>
      </c>
      <c r="I361" s="48">
        <f t="shared" si="50"/>
        <v>-32.030304418609965</v>
      </c>
      <c r="J361" s="25"/>
      <c r="K361" s="25"/>
    </row>
    <row r="362" spans="1:11" ht="15">
      <c r="A362" s="46">
        <f t="shared" si="51"/>
        <v>345</v>
      </c>
      <c r="B362" s="47">
        <f t="shared" si="52"/>
        <v>10472</v>
      </c>
      <c r="C362" s="48">
        <f t="shared" si="53"/>
        <v>-32.030304418609965</v>
      </c>
      <c r="D362" s="48">
        <f t="shared" si="45"/>
        <v>0.08378541155579698</v>
      </c>
      <c r="E362" s="49">
        <f t="shared" si="46"/>
        <v>0</v>
      </c>
      <c r="F362" s="48">
        <f t="shared" si="47"/>
        <v>0.08378541155579698</v>
      </c>
      <c r="G362" s="48">
        <f t="shared" si="48"/>
        <v>0.11047733190463863</v>
      </c>
      <c r="H362" s="48">
        <f t="shared" si="49"/>
        <v>-0.02669192034884164</v>
      </c>
      <c r="I362" s="48">
        <f t="shared" si="50"/>
        <v>-32.140781750514606</v>
      </c>
      <c r="J362" s="25"/>
      <c r="K362" s="25"/>
    </row>
    <row r="363" spans="1:11" ht="15">
      <c r="A363" s="46">
        <f t="shared" si="51"/>
        <v>346</v>
      </c>
      <c r="B363" s="47">
        <f t="shared" si="52"/>
        <v>10502</v>
      </c>
      <c r="C363" s="48">
        <f t="shared" si="53"/>
        <v>-32.140781750514606</v>
      </c>
      <c r="D363" s="48">
        <f t="shared" si="45"/>
        <v>0.08378541155579698</v>
      </c>
      <c r="E363" s="49">
        <f t="shared" si="46"/>
        <v>0</v>
      </c>
      <c r="F363" s="48">
        <f t="shared" si="47"/>
        <v>0.08378541155579698</v>
      </c>
      <c r="G363" s="48">
        <f t="shared" si="48"/>
        <v>0.11056939634789249</v>
      </c>
      <c r="H363" s="48">
        <f t="shared" si="49"/>
        <v>-0.026783984792095508</v>
      </c>
      <c r="I363" s="48">
        <f t="shared" si="50"/>
        <v>-32.2513511468625</v>
      </c>
      <c r="J363" s="25"/>
      <c r="K363" s="25"/>
    </row>
    <row r="364" spans="1:11" ht="15">
      <c r="A364" s="46">
        <f t="shared" si="51"/>
        <v>347</v>
      </c>
      <c r="B364" s="47">
        <f t="shared" si="52"/>
        <v>10533</v>
      </c>
      <c r="C364" s="48">
        <f t="shared" si="53"/>
        <v>-32.2513511468625</v>
      </c>
      <c r="D364" s="48">
        <f t="shared" si="45"/>
        <v>0.08378541155579698</v>
      </c>
      <c r="E364" s="49">
        <f t="shared" si="46"/>
        <v>0</v>
      </c>
      <c r="F364" s="48">
        <f t="shared" si="47"/>
        <v>0.08378541155579698</v>
      </c>
      <c r="G364" s="48">
        <f t="shared" si="48"/>
        <v>0.11066153751151574</v>
      </c>
      <c r="H364" s="48">
        <f t="shared" si="49"/>
        <v>-0.02687612595571875</v>
      </c>
      <c r="I364" s="48">
        <f t="shared" si="50"/>
        <v>-32.362012684374015</v>
      </c>
      <c r="J364" s="25"/>
      <c r="K364" s="25"/>
    </row>
    <row r="365" spans="1:11" ht="15">
      <c r="A365" s="46">
        <f t="shared" si="51"/>
        <v>348</v>
      </c>
      <c r="B365" s="47">
        <f t="shared" si="52"/>
        <v>10563</v>
      </c>
      <c r="C365" s="48">
        <f t="shared" si="53"/>
        <v>-32.362012684374015</v>
      </c>
      <c r="D365" s="48">
        <f t="shared" si="45"/>
        <v>0.08378541155579698</v>
      </c>
      <c r="E365" s="49">
        <f t="shared" si="46"/>
        <v>0</v>
      </c>
      <c r="F365" s="48">
        <f t="shared" si="47"/>
        <v>0.08378541155579698</v>
      </c>
      <c r="G365" s="48">
        <f t="shared" si="48"/>
        <v>0.110753755459442</v>
      </c>
      <c r="H365" s="48">
        <f t="shared" si="49"/>
        <v>-0.026968343903645012</v>
      </c>
      <c r="I365" s="48">
        <f t="shared" si="50"/>
        <v>-32.47276643983346</v>
      </c>
      <c r="J365" s="25"/>
      <c r="K365" s="25"/>
    </row>
    <row r="366" spans="1:11" ht="15">
      <c r="A366" s="46">
        <f t="shared" si="51"/>
        <v>349</v>
      </c>
      <c r="B366" s="47">
        <f t="shared" si="52"/>
        <v>10594</v>
      </c>
      <c r="C366" s="48">
        <f t="shared" si="53"/>
        <v>-32.47276643983346</v>
      </c>
      <c r="D366" s="48">
        <f t="shared" si="45"/>
        <v>0.08378541155579698</v>
      </c>
      <c r="E366" s="49">
        <f t="shared" si="46"/>
        <v>0</v>
      </c>
      <c r="F366" s="48">
        <f t="shared" si="47"/>
        <v>0.08378541155579698</v>
      </c>
      <c r="G366" s="48">
        <f t="shared" si="48"/>
        <v>0.11084605025565819</v>
      </c>
      <c r="H366" s="48">
        <f t="shared" si="49"/>
        <v>-0.027060638699861212</v>
      </c>
      <c r="I366" s="48">
        <f t="shared" si="50"/>
        <v>-32.583612490089116</v>
      </c>
      <c r="J366" s="25"/>
      <c r="K366" s="25"/>
    </row>
    <row r="367" spans="1:11" ht="15">
      <c r="A367" s="46">
        <f t="shared" si="51"/>
        <v>350</v>
      </c>
      <c r="B367" s="47">
        <f t="shared" si="52"/>
        <v>10625</v>
      </c>
      <c r="C367" s="48">
        <f t="shared" si="53"/>
        <v>-32.583612490089116</v>
      </c>
      <c r="D367" s="48">
        <f t="shared" si="45"/>
        <v>0.08378541155579698</v>
      </c>
      <c r="E367" s="49">
        <f t="shared" si="46"/>
        <v>0</v>
      </c>
      <c r="F367" s="48">
        <f t="shared" si="47"/>
        <v>0.08378541155579698</v>
      </c>
      <c r="G367" s="48">
        <f t="shared" si="48"/>
        <v>0.11093842196420457</v>
      </c>
      <c r="H367" s="48">
        <f t="shared" si="49"/>
        <v>-0.027153010408407594</v>
      </c>
      <c r="I367" s="48">
        <f t="shared" si="50"/>
        <v>-32.69455091205332</v>
      </c>
      <c r="J367" s="25"/>
      <c r="K367" s="25"/>
    </row>
    <row r="368" spans="1:11" ht="15">
      <c r="A368" s="46">
        <f t="shared" si="51"/>
        <v>351</v>
      </c>
      <c r="B368" s="47">
        <f t="shared" si="52"/>
        <v>10653</v>
      </c>
      <c r="C368" s="48">
        <f t="shared" si="53"/>
        <v>-32.69455091205332</v>
      </c>
      <c r="D368" s="48">
        <f t="shared" si="45"/>
        <v>0.08378541155579698</v>
      </c>
      <c r="E368" s="49">
        <f t="shared" si="46"/>
        <v>0</v>
      </c>
      <c r="F368" s="48">
        <f t="shared" si="47"/>
        <v>0.08378541155579698</v>
      </c>
      <c r="G368" s="48">
        <f t="shared" si="48"/>
        <v>0.11103087064917475</v>
      </c>
      <c r="H368" s="48">
        <f t="shared" si="49"/>
        <v>-0.027245459093377767</v>
      </c>
      <c r="I368" s="48">
        <f t="shared" si="50"/>
        <v>-32.8055817827025</v>
      </c>
      <c r="J368" s="25"/>
      <c r="K368" s="25"/>
    </row>
    <row r="369" spans="1:11" ht="15">
      <c r="A369" s="46">
        <f t="shared" si="51"/>
        <v>352</v>
      </c>
      <c r="B369" s="47">
        <f t="shared" si="52"/>
        <v>10684</v>
      </c>
      <c r="C369" s="48">
        <f t="shared" si="53"/>
        <v>-32.8055817827025</v>
      </c>
      <c r="D369" s="48">
        <f t="shared" si="45"/>
        <v>0.08378541155579698</v>
      </c>
      <c r="E369" s="49">
        <f t="shared" si="46"/>
        <v>0</v>
      </c>
      <c r="F369" s="48">
        <f t="shared" si="47"/>
        <v>0.08378541155579698</v>
      </c>
      <c r="G369" s="48">
        <f t="shared" si="48"/>
        <v>0.11112339637471573</v>
      </c>
      <c r="H369" s="48">
        <f t="shared" si="49"/>
        <v>-0.027337984818918748</v>
      </c>
      <c r="I369" s="48">
        <f t="shared" si="50"/>
        <v>-32.91670517907721</v>
      </c>
      <c r="J369" s="25"/>
      <c r="K369" s="25"/>
    </row>
    <row r="370" spans="1:11" ht="15">
      <c r="A370" s="46">
        <f t="shared" si="51"/>
        <v>353</v>
      </c>
      <c r="B370" s="47">
        <f t="shared" si="52"/>
        <v>10714</v>
      </c>
      <c r="C370" s="48">
        <f t="shared" si="53"/>
        <v>-32.91670517907721</v>
      </c>
      <c r="D370" s="48">
        <f t="shared" si="45"/>
        <v>0.08378541155579698</v>
      </c>
      <c r="E370" s="49">
        <f t="shared" si="46"/>
        <v>0</v>
      </c>
      <c r="F370" s="48">
        <f t="shared" si="47"/>
        <v>0.08378541155579698</v>
      </c>
      <c r="G370" s="48">
        <f t="shared" si="48"/>
        <v>0.11121599920502799</v>
      </c>
      <c r="H370" s="48">
        <f t="shared" si="49"/>
        <v>-0.02743058764923101</v>
      </c>
      <c r="I370" s="48">
        <f t="shared" si="50"/>
        <v>-33.02792117828224</v>
      </c>
      <c r="J370" s="25"/>
      <c r="K370" s="25"/>
    </row>
    <row r="371" spans="1:11" ht="15">
      <c r="A371" s="46">
        <f t="shared" si="51"/>
        <v>354</v>
      </c>
      <c r="B371" s="47">
        <f t="shared" si="52"/>
        <v>10745</v>
      </c>
      <c r="C371" s="48">
        <f t="shared" si="53"/>
        <v>-33.02792117828224</v>
      </c>
      <c r="D371" s="48">
        <f t="shared" si="45"/>
        <v>0.08378541155579698</v>
      </c>
      <c r="E371" s="49">
        <f t="shared" si="46"/>
        <v>0</v>
      </c>
      <c r="F371" s="48">
        <f t="shared" si="47"/>
        <v>0.08378541155579698</v>
      </c>
      <c r="G371" s="48">
        <f t="shared" si="48"/>
        <v>0.11130867920436552</v>
      </c>
      <c r="H371" s="48">
        <f t="shared" si="49"/>
        <v>-0.027523267648568536</v>
      </c>
      <c r="I371" s="48">
        <f t="shared" si="50"/>
        <v>-33.139229857486605</v>
      </c>
      <c r="J371" s="25"/>
      <c r="K371" s="25"/>
    </row>
    <row r="372" spans="1:11" ht="15">
      <c r="A372" s="46">
        <f t="shared" si="51"/>
        <v>355</v>
      </c>
      <c r="B372" s="47">
        <f t="shared" si="52"/>
        <v>10775</v>
      </c>
      <c r="C372" s="48">
        <f t="shared" si="53"/>
        <v>-33.139229857486605</v>
      </c>
      <c r="D372" s="48">
        <f t="shared" si="45"/>
        <v>0.08378541155579698</v>
      </c>
      <c r="E372" s="49">
        <f t="shared" si="46"/>
        <v>0</v>
      </c>
      <c r="F372" s="48">
        <f t="shared" si="47"/>
        <v>0.08378541155579698</v>
      </c>
      <c r="G372" s="48">
        <f t="shared" si="48"/>
        <v>0.11140143643703582</v>
      </c>
      <c r="H372" s="48">
        <f t="shared" si="49"/>
        <v>-0.02761602488123884</v>
      </c>
      <c r="I372" s="48">
        <f t="shared" si="50"/>
        <v>-33.25063129392364</v>
      </c>
      <c r="J372" s="25"/>
      <c r="K372" s="25"/>
    </row>
    <row r="373" spans="1:11" ht="15">
      <c r="A373" s="46">
        <f t="shared" si="51"/>
        <v>356</v>
      </c>
      <c r="B373" s="47">
        <f t="shared" si="52"/>
        <v>10806</v>
      </c>
      <c r="C373" s="48">
        <f t="shared" si="53"/>
        <v>-33.25063129392364</v>
      </c>
      <c r="D373" s="48">
        <f t="shared" si="45"/>
        <v>0.08378541155579698</v>
      </c>
      <c r="E373" s="49">
        <f t="shared" si="46"/>
        <v>0</v>
      </c>
      <c r="F373" s="48">
        <f t="shared" si="47"/>
        <v>0.08378541155579698</v>
      </c>
      <c r="G373" s="48">
        <f t="shared" si="48"/>
        <v>0.11149427096740001</v>
      </c>
      <c r="H373" s="48">
        <f t="shared" si="49"/>
        <v>-0.027708859411603032</v>
      </c>
      <c r="I373" s="48">
        <f t="shared" si="50"/>
        <v>-33.36212556489104</v>
      </c>
      <c r="J373" s="25"/>
      <c r="K373" s="25"/>
    </row>
    <row r="374" spans="1:11" ht="15">
      <c r="A374" s="46">
        <f t="shared" si="51"/>
        <v>357</v>
      </c>
      <c r="B374" s="47">
        <f t="shared" si="52"/>
        <v>10837</v>
      </c>
      <c r="C374" s="48">
        <f t="shared" si="53"/>
        <v>-33.36212556489104</v>
      </c>
      <c r="D374" s="48">
        <f t="shared" si="45"/>
        <v>0.08378541155579698</v>
      </c>
      <c r="E374" s="49">
        <f t="shared" si="46"/>
        <v>0</v>
      </c>
      <c r="F374" s="48">
        <f t="shared" si="47"/>
        <v>0.08378541155579698</v>
      </c>
      <c r="G374" s="48">
        <f t="shared" si="48"/>
        <v>0.11158718285987285</v>
      </c>
      <c r="H374" s="48">
        <f t="shared" si="49"/>
        <v>-0.027801771304075865</v>
      </c>
      <c r="I374" s="48">
        <f t="shared" si="50"/>
        <v>-33.47371274775091</v>
      </c>
      <c r="J374" s="25"/>
      <c r="K374" s="25"/>
    </row>
    <row r="375" spans="1:11" ht="15">
      <c r="A375" s="46">
        <f t="shared" si="51"/>
        <v>358</v>
      </c>
      <c r="B375" s="47">
        <f t="shared" si="52"/>
        <v>10867</v>
      </c>
      <c r="C375" s="48">
        <f t="shared" si="53"/>
        <v>-33.47371274775091</v>
      </c>
      <c r="D375" s="48">
        <f t="shared" si="45"/>
        <v>0.08378541155579698</v>
      </c>
      <c r="E375" s="49">
        <f t="shared" si="46"/>
        <v>0</v>
      </c>
      <c r="F375" s="48">
        <f t="shared" si="47"/>
        <v>0.08378541155579698</v>
      </c>
      <c r="G375" s="48">
        <f t="shared" si="48"/>
        <v>0.11168017217892275</v>
      </c>
      <c r="H375" s="48">
        <f t="shared" si="49"/>
        <v>-0.02789476062312576</v>
      </c>
      <c r="I375" s="48">
        <f t="shared" si="50"/>
        <v>-33.58539291992983</v>
      </c>
      <c r="J375" s="25"/>
      <c r="K375" s="25"/>
    </row>
    <row r="376" spans="1:11" ht="15">
      <c r="A376" s="46">
        <f t="shared" si="51"/>
        <v>359</v>
      </c>
      <c r="B376" s="47">
        <f t="shared" si="52"/>
        <v>10898</v>
      </c>
      <c r="C376" s="48">
        <f t="shared" si="53"/>
        <v>-33.58539291992983</v>
      </c>
      <c r="D376" s="48">
        <f t="shared" si="45"/>
        <v>0.08378541155579698</v>
      </c>
      <c r="E376" s="49">
        <f t="shared" si="46"/>
        <v>0</v>
      </c>
      <c r="F376" s="48">
        <f t="shared" si="47"/>
        <v>0.08378541155579698</v>
      </c>
      <c r="G376" s="48">
        <f t="shared" si="48"/>
        <v>0.11177323898907184</v>
      </c>
      <c r="H376" s="48">
        <f t="shared" si="49"/>
        <v>-0.027987827433274857</v>
      </c>
      <c r="I376" s="48">
        <f t="shared" si="50"/>
        <v>-33.697166158918904</v>
      </c>
      <c r="J376" s="25"/>
      <c r="K376" s="25"/>
    </row>
    <row r="377" spans="1:11" ht="15">
      <c r="A377" s="46">
        <f t="shared" si="51"/>
        <v>360</v>
      </c>
      <c r="B377" s="47">
        <f t="shared" si="52"/>
        <v>10928</v>
      </c>
      <c r="C377" s="48">
        <f t="shared" si="53"/>
        <v>-33.697166158918904</v>
      </c>
      <c r="D377" s="48">
        <f t="shared" si="45"/>
        <v>0.08378541155579698</v>
      </c>
      <c r="E377" s="49">
        <f t="shared" si="46"/>
        <v>0</v>
      </c>
      <c r="F377" s="48">
        <f t="shared" si="47"/>
        <v>0.08378541155579698</v>
      </c>
      <c r="G377" s="48">
        <f t="shared" si="48"/>
        <v>0.11186638335489607</v>
      </c>
      <c r="H377" s="48">
        <f t="shared" si="49"/>
        <v>-0.02808097179909909</v>
      </c>
      <c r="I377" s="48">
        <f t="shared" si="50"/>
        <v>-33.8090325422738</v>
      </c>
      <c r="J377" s="25"/>
      <c r="K377" s="25"/>
    </row>
    <row r="378" spans="1:10" ht="15">
      <c r="A378" s="50"/>
      <c r="B378" s="50"/>
      <c r="C378" s="50"/>
      <c r="D378" s="50"/>
      <c r="E378" s="50"/>
      <c r="F378" s="50"/>
      <c r="G378" s="50"/>
      <c r="H378" s="50"/>
      <c r="I378" s="50"/>
      <c r="J378" s="51"/>
    </row>
    <row r="379" ht="15">
      <c r="J379" s="51"/>
    </row>
    <row r="380" ht="15">
      <c r="J380" s="51"/>
    </row>
    <row r="381" ht="15">
      <c r="J381" s="51"/>
    </row>
    <row r="382" ht="15">
      <c r="J382" s="51"/>
    </row>
    <row r="383" ht="15">
      <c r="J383" s="51"/>
    </row>
    <row r="384" ht="15">
      <c r="J384" s="51"/>
    </row>
    <row r="385" ht="15">
      <c r="J385" s="51"/>
    </row>
    <row r="386" ht="15">
      <c r="J386" s="51"/>
    </row>
    <row r="387" ht="15">
      <c r="J387" s="51"/>
    </row>
    <row r="388" ht="15">
      <c r="J388" s="51"/>
    </row>
    <row r="389" ht="15">
      <c r="J389" s="51"/>
    </row>
    <row r="390" ht="15">
      <c r="J390" s="51"/>
    </row>
    <row r="391" ht="15">
      <c r="J391" s="51"/>
    </row>
    <row r="392" ht="15">
      <c r="J392" s="51"/>
    </row>
    <row r="393" ht="15">
      <c r="J393" s="51"/>
    </row>
    <row r="394" ht="15">
      <c r="J394" s="51"/>
    </row>
    <row r="395" ht="15">
      <c r="J395" s="51"/>
    </row>
    <row r="396" ht="15">
      <c r="J396" s="51"/>
    </row>
    <row r="397" ht="15">
      <c r="J397" s="51"/>
    </row>
    <row r="398" ht="15">
      <c r="J398" s="51"/>
    </row>
    <row r="399" ht="15">
      <c r="J399" s="51"/>
    </row>
    <row r="400" ht="15">
      <c r="J400" s="51"/>
    </row>
    <row r="401" ht="15">
      <c r="J401" s="51"/>
    </row>
    <row r="402" ht="15">
      <c r="J402" s="51"/>
    </row>
  </sheetData>
  <sheetProtection/>
  <mergeCells count="1">
    <mergeCell ref="A5:B5"/>
  </mergeCells>
  <conditionalFormatting sqref="A18:I377">
    <cfRule type="expression" priority="1" dxfId="1" stopIfTrue="1">
      <formula>IF(ROW(A18)&gt;Last_Row,TRUE,FALSE)</formula>
    </cfRule>
    <cfRule type="expression" priority="2" dxfId="2" stopIfTrue="1">
      <formula>IF(ROW(A18)=Last_Row,TRUE,FALSE)</formula>
    </cfRule>
  </conditionalFormatting>
  <printOptions/>
  <pageMargins left="0.5506944444444445" right="0.3145833333333333" top="0.5118055555555556" bottom="0.5118055555555556" header="0.5118055555555556" footer="0.5118055555555556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2001-11-07T05:59:17Z</cp:lastPrinted>
  <dcterms:created xsi:type="dcterms:W3CDTF">2000-08-25T00:46:01Z</dcterms:created>
  <dcterms:modified xsi:type="dcterms:W3CDTF">2015-09-16T06:50:01Z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TC010598062052</vt:lpwstr>
  </property>
  <property fmtid="{D5CDD505-2E9C-101B-9397-08002B2CF9AE}" pid="3" name="KSOProductBuildVer">
    <vt:lpwstr>2052-6.4.0.1926</vt:lpwstr>
  </property>
</Properties>
</file>